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28836" windowHeight="3888"/>
  </bookViews>
  <sheets>
    <sheet name="入札内訳書" sheetId="9" r:id="rId1"/>
  </sheets>
  <externalReferences>
    <externalReference r:id="rId2"/>
    <externalReference r:id="rId3"/>
    <externalReference r:id="rId4"/>
  </externalReferences>
  <definedNames>
    <definedName name="\A" localSheetId="0">#REF!</definedName>
    <definedName name="\A">#REF!</definedName>
    <definedName name="AgriPowerA_1kW">[1]料金表!$E$53</definedName>
    <definedName name="AgriPowerA_Other_1kWh">[1]料金表!$E$56</definedName>
    <definedName name="AgriPowerA_Summer_1kWh">[1]料金表!$E$55</definedName>
    <definedName name="HVPower_1kW">[1]料金表!$E$65</definedName>
    <definedName name="HVPower_Office_1kW">[1]料金表!$E$59</definedName>
    <definedName name="HVPower_Office_Other_1kWh">[1]料金表!$E$62</definedName>
    <definedName name="HVPower_Office_Summer_1kWh">[1]料金表!$E$61</definedName>
    <definedName name="HVPower_Other_1kWh">[1]料金表!$E$68</definedName>
    <definedName name="HVPower_S_1kW">[1]料金表!$E$71</definedName>
    <definedName name="HVPower_S_Other_1kWh">[1]料金表!$E$74</definedName>
    <definedName name="HVPower_S_Summer_1kWh">[1]料金表!$E$73</definedName>
    <definedName name="HVPower_Se_1kW">[2]料金表!$E$74</definedName>
    <definedName name="HVPower_Se_Night_1kWh">[2]料金表!$E$79</definedName>
    <definedName name="HVPower_Se_Other_1kWh">[2]料金表!$E$78</definedName>
    <definedName name="HVPower_Se_peak_1kWh">[2]料金表!$E$76</definedName>
    <definedName name="HVPower_Se_Summer_1kWh">[2]料金表!$E$77</definedName>
    <definedName name="HVPower_SeS_1kW">[2]料金表!$E$66</definedName>
    <definedName name="HVPower_SeS_Night_1kWh">[2]料金表!$E$71</definedName>
    <definedName name="HVPower_SeS_Other_1kWh">[2]料金表!$E$70</definedName>
    <definedName name="HVPower_SeS_peak_1kWh">[2]料金表!$E$68</definedName>
    <definedName name="HVPower_SeS_Summer_1kWh">[2]料金表!$E$69</definedName>
    <definedName name="HVPower_Summer_1kWh">[1]料金表!$E$67</definedName>
    <definedName name="LightA_1契約">[3]料金表!$E$6</definedName>
    <definedName name="LightB_10A">[1]料金表!$E$11</definedName>
    <definedName name="LightB_120kWh">[1]料金表!$E$19</definedName>
    <definedName name="LightB_120to300kWh">[1]料金表!$E$20</definedName>
    <definedName name="LightB_15A">[1]料金表!$E$12</definedName>
    <definedName name="LightB_20A">[1]料金表!$E$13</definedName>
    <definedName name="LightB_300kWh">[1]料金表!$E$21</definedName>
    <definedName name="LightB_30A">[1]料金表!$E$14</definedName>
    <definedName name="LightB_40A">[1]料金表!$E$15</definedName>
    <definedName name="LightB_60A">[1]料金表!$E$17</definedName>
    <definedName name="LightC_120kWh">[1]料金表!$E$26</definedName>
    <definedName name="LightC_120to300kWh">[1]料金表!$E$27</definedName>
    <definedName name="LightC_1kVA">[1]料金表!$E$24</definedName>
    <definedName name="LightC_300kWh">[1]料金表!$E$28</definedName>
    <definedName name="LVPower_1kW">[1]料金表!$E$47</definedName>
    <definedName name="LVPower_Other_1kWh">[1]料金表!$E$50</definedName>
    <definedName name="LVPower_Summer_1kWh">[1]料金表!$E$49</definedName>
    <definedName name="_xlnm.Print_Area" localSheetId="0">入札内訳書!$A$1:$U$650</definedName>
    <definedName name="_xlnm.Print_Titles" localSheetId="0">入札内訳書!$16:$17</definedName>
    <definedName name="Ratio">[1]料金表!$D$1</definedName>
    <definedName name="RoadLightB_1kVA">[1]料金表!$E$42</definedName>
    <definedName name="RoadLightB_1kWh">[1]料金表!$E$44</definedName>
  </definedNames>
  <calcPr calcId="162913"/>
</workbook>
</file>

<file path=xl/calcChain.xml><?xml version="1.0" encoding="utf-8"?>
<calcChain xmlns="http://schemas.openxmlformats.org/spreadsheetml/2006/main">
  <c r="T550" i="9" l="1"/>
  <c r="S550" i="9"/>
  <c r="R550" i="9"/>
  <c r="Q550" i="9"/>
  <c r="P550" i="9"/>
  <c r="O550" i="9"/>
  <c r="N550" i="9"/>
  <c r="M550" i="9"/>
  <c r="L550" i="9"/>
  <c r="K550" i="9"/>
  <c r="J550" i="9"/>
  <c r="I550" i="9"/>
  <c r="G649" i="9" l="1"/>
  <c r="I488" i="9"/>
  <c r="I486" i="9"/>
  <c r="M461" i="9" l="1"/>
  <c r="I461" i="9"/>
  <c r="T365" i="9" l="1"/>
  <c r="S365" i="9"/>
  <c r="R365" i="9"/>
  <c r="Q365" i="9"/>
  <c r="P365" i="9"/>
  <c r="O365" i="9"/>
  <c r="N365" i="9"/>
  <c r="M365" i="9"/>
  <c r="L365" i="9"/>
  <c r="K365" i="9"/>
  <c r="J365" i="9"/>
  <c r="I365" i="9"/>
  <c r="T204" i="9"/>
  <c r="S204" i="9"/>
  <c r="R204" i="9"/>
  <c r="Q204" i="9"/>
  <c r="P204" i="9"/>
  <c r="O204" i="9"/>
  <c r="N204" i="9"/>
  <c r="M204" i="9"/>
  <c r="L204" i="9"/>
  <c r="K204" i="9"/>
  <c r="J204" i="9"/>
  <c r="I204" i="9"/>
  <c r="I193" i="9"/>
  <c r="T200" i="9"/>
  <c r="S200" i="9"/>
  <c r="R200" i="9"/>
  <c r="Q200" i="9"/>
  <c r="P200" i="9"/>
  <c r="O200" i="9"/>
  <c r="N200" i="9"/>
  <c r="M200" i="9"/>
  <c r="L200" i="9"/>
  <c r="K200" i="9"/>
  <c r="J200" i="9"/>
  <c r="I200" i="9"/>
  <c r="V636" i="9"/>
  <c r="T607" i="9"/>
  <c r="S607" i="9"/>
  <c r="R607" i="9"/>
  <c r="Q607" i="9"/>
  <c r="P607" i="9"/>
  <c r="O607" i="9"/>
  <c r="N607" i="9"/>
  <c r="M607" i="9"/>
  <c r="L607" i="9"/>
  <c r="K607" i="9"/>
  <c r="J607" i="9"/>
  <c r="I607" i="9"/>
  <c r="T602" i="9"/>
  <c r="S602" i="9"/>
  <c r="R602" i="9"/>
  <c r="Q602" i="9"/>
  <c r="P602" i="9"/>
  <c r="O602" i="9"/>
  <c r="N602" i="9"/>
  <c r="M602" i="9"/>
  <c r="L602" i="9"/>
  <c r="K602" i="9"/>
  <c r="J602" i="9"/>
  <c r="I602" i="9"/>
  <c r="T597" i="9"/>
  <c r="S597" i="9"/>
  <c r="R597" i="9"/>
  <c r="Q597" i="9"/>
  <c r="P597" i="9"/>
  <c r="O597" i="9"/>
  <c r="N597" i="9"/>
  <c r="M597" i="9"/>
  <c r="L597" i="9"/>
  <c r="K597" i="9"/>
  <c r="J597" i="9"/>
  <c r="I597" i="9"/>
  <c r="T592" i="9"/>
  <c r="S592" i="9"/>
  <c r="R592" i="9"/>
  <c r="Q592" i="9"/>
  <c r="P592" i="9"/>
  <c r="O592" i="9"/>
  <c r="N592" i="9"/>
  <c r="M592" i="9"/>
  <c r="L592" i="9"/>
  <c r="K592" i="9"/>
  <c r="J592" i="9"/>
  <c r="I592" i="9"/>
  <c r="T590" i="9"/>
  <c r="S590" i="9"/>
  <c r="R590" i="9"/>
  <c r="Q590" i="9"/>
  <c r="P590" i="9"/>
  <c r="O590" i="9"/>
  <c r="N590" i="9"/>
  <c r="M590" i="9"/>
  <c r="L590" i="9"/>
  <c r="K590" i="9"/>
  <c r="J590" i="9"/>
  <c r="T595" i="9"/>
  <c r="S595" i="9"/>
  <c r="R595" i="9"/>
  <c r="Q595" i="9"/>
  <c r="P595" i="9"/>
  <c r="O595" i="9"/>
  <c r="N595" i="9"/>
  <c r="M595" i="9"/>
  <c r="L595" i="9"/>
  <c r="K595" i="9"/>
  <c r="J595" i="9"/>
  <c r="T600" i="9"/>
  <c r="S600" i="9"/>
  <c r="R600" i="9"/>
  <c r="Q600" i="9"/>
  <c r="P600" i="9"/>
  <c r="O600" i="9"/>
  <c r="N600" i="9"/>
  <c r="M600" i="9"/>
  <c r="L600" i="9"/>
  <c r="K600" i="9"/>
  <c r="J600" i="9"/>
  <c r="T605" i="9"/>
  <c r="S605" i="9"/>
  <c r="R605" i="9"/>
  <c r="Q605" i="9"/>
  <c r="P605" i="9"/>
  <c r="O605" i="9"/>
  <c r="N605" i="9"/>
  <c r="M605" i="9"/>
  <c r="L605" i="9"/>
  <c r="K605" i="9"/>
  <c r="J605" i="9"/>
  <c r="I605" i="9"/>
  <c r="I600" i="9"/>
  <c r="I595" i="9"/>
  <c r="I590" i="9"/>
  <c r="S587" i="9"/>
  <c r="T587" i="9"/>
  <c r="R587" i="9"/>
  <c r="Q587" i="9"/>
  <c r="P587" i="9"/>
  <c r="O587" i="9"/>
  <c r="N587" i="9"/>
  <c r="M587" i="9"/>
  <c r="L587" i="9"/>
  <c r="K587" i="9"/>
  <c r="J587" i="9"/>
  <c r="I587" i="9"/>
  <c r="T582" i="9"/>
  <c r="S582" i="9"/>
  <c r="R582" i="9"/>
  <c r="Q582" i="9"/>
  <c r="P582" i="9"/>
  <c r="O582" i="9"/>
  <c r="N582" i="9"/>
  <c r="M582" i="9"/>
  <c r="L582" i="9"/>
  <c r="K582" i="9"/>
  <c r="J582" i="9"/>
  <c r="I582" i="9"/>
  <c r="T577" i="9"/>
  <c r="S577" i="9"/>
  <c r="R577" i="9"/>
  <c r="Q577" i="9"/>
  <c r="P577" i="9"/>
  <c r="O577" i="9"/>
  <c r="N577" i="9"/>
  <c r="M577" i="9"/>
  <c r="L577" i="9"/>
  <c r="K577" i="9"/>
  <c r="J577" i="9"/>
  <c r="I577" i="9"/>
  <c r="T585" i="9"/>
  <c r="S585" i="9"/>
  <c r="R585" i="9"/>
  <c r="Q585" i="9"/>
  <c r="P585" i="9"/>
  <c r="O585" i="9"/>
  <c r="N585" i="9"/>
  <c r="M585" i="9"/>
  <c r="L585" i="9"/>
  <c r="K585" i="9"/>
  <c r="J585" i="9"/>
  <c r="I585" i="9"/>
  <c r="T580" i="9"/>
  <c r="S580" i="9"/>
  <c r="R580" i="9"/>
  <c r="Q580" i="9"/>
  <c r="P580" i="9"/>
  <c r="O580" i="9"/>
  <c r="N580" i="9"/>
  <c r="M580" i="9"/>
  <c r="L580" i="9"/>
  <c r="K580" i="9"/>
  <c r="J580" i="9"/>
  <c r="I580" i="9"/>
  <c r="T575" i="9"/>
  <c r="S575" i="9"/>
  <c r="R575" i="9"/>
  <c r="Q575" i="9"/>
  <c r="P575" i="9"/>
  <c r="O575" i="9"/>
  <c r="N575" i="9"/>
  <c r="M575" i="9"/>
  <c r="L575" i="9"/>
  <c r="K575" i="9"/>
  <c r="J575" i="9"/>
  <c r="I575" i="9"/>
  <c r="T572" i="9"/>
  <c r="S572" i="9"/>
  <c r="R572" i="9"/>
  <c r="Q572" i="9"/>
  <c r="P572" i="9"/>
  <c r="O572" i="9"/>
  <c r="N572" i="9"/>
  <c r="M572" i="9"/>
  <c r="L572" i="9"/>
  <c r="K572" i="9"/>
  <c r="J572" i="9"/>
  <c r="I572" i="9"/>
  <c r="T567" i="9"/>
  <c r="S567" i="9"/>
  <c r="R567" i="9"/>
  <c r="Q567" i="9"/>
  <c r="P567" i="9"/>
  <c r="O567" i="9"/>
  <c r="N567" i="9"/>
  <c r="M567" i="9"/>
  <c r="L567" i="9"/>
  <c r="K567" i="9"/>
  <c r="J567" i="9"/>
  <c r="I567" i="9"/>
  <c r="T570" i="9"/>
  <c r="S570" i="9"/>
  <c r="R570" i="9"/>
  <c r="Q570" i="9"/>
  <c r="P570" i="9"/>
  <c r="O570" i="9"/>
  <c r="N570" i="9"/>
  <c r="M570" i="9"/>
  <c r="L570" i="9"/>
  <c r="K570" i="9"/>
  <c r="J570" i="9"/>
  <c r="I570" i="9"/>
  <c r="T565" i="9"/>
  <c r="S565" i="9"/>
  <c r="R565" i="9"/>
  <c r="Q565" i="9"/>
  <c r="P565" i="9"/>
  <c r="O565" i="9"/>
  <c r="N565" i="9"/>
  <c r="M565" i="9"/>
  <c r="L565" i="9"/>
  <c r="K565" i="9"/>
  <c r="J565" i="9"/>
  <c r="I565" i="9"/>
  <c r="T627" i="9"/>
  <c r="S627" i="9"/>
  <c r="R627" i="9"/>
  <c r="Q627" i="9"/>
  <c r="P627" i="9"/>
  <c r="O627" i="9"/>
  <c r="N627" i="9"/>
  <c r="M627" i="9"/>
  <c r="L627" i="9"/>
  <c r="K627" i="9"/>
  <c r="J627" i="9"/>
  <c r="I627" i="9"/>
  <c r="T622" i="9"/>
  <c r="S622" i="9"/>
  <c r="R622" i="9"/>
  <c r="Q622" i="9"/>
  <c r="P622" i="9"/>
  <c r="O622" i="9"/>
  <c r="N622" i="9"/>
  <c r="M622" i="9"/>
  <c r="L622" i="9"/>
  <c r="K622" i="9"/>
  <c r="J622" i="9"/>
  <c r="I622" i="9"/>
  <c r="T617" i="9"/>
  <c r="S617" i="9"/>
  <c r="R617" i="9"/>
  <c r="Q617" i="9"/>
  <c r="P617" i="9"/>
  <c r="O617" i="9"/>
  <c r="N617" i="9"/>
  <c r="M617" i="9"/>
  <c r="L617" i="9"/>
  <c r="K617" i="9"/>
  <c r="J617" i="9"/>
  <c r="I617" i="9"/>
  <c r="T625" i="9"/>
  <c r="S625" i="9"/>
  <c r="R625" i="9"/>
  <c r="Q625" i="9"/>
  <c r="P625" i="9"/>
  <c r="O625" i="9"/>
  <c r="N625" i="9"/>
  <c r="M625" i="9"/>
  <c r="L625" i="9"/>
  <c r="K625" i="9"/>
  <c r="J625" i="9"/>
  <c r="I625" i="9"/>
  <c r="T620" i="9"/>
  <c r="S620" i="9"/>
  <c r="R620" i="9"/>
  <c r="Q620" i="9"/>
  <c r="P620" i="9"/>
  <c r="O620" i="9"/>
  <c r="N620" i="9"/>
  <c r="M620" i="9"/>
  <c r="L620" i="9"/>
  <c r="K620" i="9"/>
  <c r="J620" i="9"/>
  <c r="I620" i="9"/>
  <c r="T615" i="9"/>
  <c r="S615" i="9"/>
  <c r="R615" i="9"/>
  <c r="Q615" i="9"/>
  <c r="P615" i="9"/>
  <c r="O615" i="9"/>
  <c r="N615" i="9"/>
  <c r="M615" i="9"/>
  <c r="L615" i="9"/>
  <c r="K615" i="9"/>
  <c r="J615" i="9"/>
  <c r="I615" i="9"/>
  <c r="T612" i="9"/>
  <c r="S612" i="9"/>
  <c r="R612" i="9"/>
  <c r="Q612" i="9"/>
  <c r="P612" i="9"/>
  <c r="O612" i="9"/>
  <c r="N612" i="9"/>
  <c r="M612" i="9"/>
  <c r="L612" i="9"/>
  <c r="K612" i="9"/>
  <c r="J612" i="9"/>
  <c r="I612" i="9"/>
  <c r="T610" i="9"/>
  <c r="S610" i="9"/>
  <c r="R610" i="9"/>
  <c r="Q610" i="9"/>
  <c r="P610" i="9"/>
  <c r="O610" i="9"/>
  <c r="N610" i="9"/>
  <c r="M610" i="9"/>
  <c r="L610" i="9"/>
  <c r="K610" i="9"/>
  <c r="J610" i="9"/>
  <c r="I610" i="9"/>
  <c r="T562" i="9"/>
  <c r="S562" i="9"/>
  <c r="R562" i="9"/>
  <c r="Q562" i="9"/>
  <c r="P562" i="9"/>
  <c r="O562" i="9"/>
  <c r="N562" i="9"/>
  <c r="M562" i="9"/>
  <c r="L562" i="9"/>
  <c r="K562" i="9"/>
  <c r="J562" i="9"/>
  <c r="I562" i="9"/>
  <c r="T560" i="9"/>
  <c r="S560" i="9"/>
  <c r="R560" i="9"/>
  <c r="Q560" i="9"/>
  <c r="P560" i="9"/>
  <c r="O560" i="9"/>
  <c r="N560" i="9"/>
  <c r="M560" i="9"/>
  <c r="L560" i="9"/>
  <c r="K560" i="9"/>
  <c r="J560" i="9"/>
  <c r="I560" i="9"/>
  <c r="T557" i="9"/>
  <c r="S557" i="9"/>
  <c r="R557" i="9"/>
  <c r="Q557" i="9"/>
  <c r="P557" i="9"/>
  <c r="O557" i="9"/>
  <c r="N557" i="9"/>
  <c r="M557" i="9"/>
  <c r="L557" i="9"/>
  <c r="K557" i="9"/>
  <c r="J557" i="9"/>
  <c r="I557" i="9"/>
  <c r="T555" i="9"/>
  <c r="S555" i="9"/>
  <c r="R555" i="9"/>
  <c r="Q555" i="9"/>
  <c r="P555" i="9"/>
  <c r="O555" i="9"/>
  <c r="N555" i="9"/>
  <c r="M555" i="9"/>
  <c r="L555" i="9"/>
  <c r="K555" i="9"/>
  <c r="J555" i="9"/>
  <c r="I555" i="9"/>
  <c r="T552" i="9"/>
  <c r="S552" i="9"/>
  <c r="R552" i="9"/>
  <c r="Q552" i="9"/>
  <c r="P552" i="9"/>
  <c r="O552" i="9"/>
  <c r="N552" i="9"/>
  <c r="M552" i="9"/>
  <c r="L552" i="9"/>
  <c r="K552" i="9"/>
  <c r="J552" i="9"/>
  <c r="I552" i="9"/>
  <c r="T547" i="9"/>
  <c r="S547" i="9"/>
  <c r="R547" i="9"/>
  <c r="Q547" i="9"/>
  <c r="P547" i="9"/>
  <c r="O547" i="9"/>
  <c r="N547" i="9"/>
  <c r="M547" i="9"/>
  <c r="L547" i="9"/>
  <c r="K547" i="9"/>
  <c r="J547" i="9"/>
  <c r="I547" i="9"/>
  <c r="T545" i="9"/>
  <c r="S545" i="9"/>
  <c r="R545" i="9"/>
  <c r="Q545" i="9"/>
  <c r="P545" i="9"/>
  <c r="O545" i="9"/>
  <c r="N545" i="9"/>
  <c r="M545" i="9"/>
  <c r="L545" i="9"/>
  <c r="K545" i="9"/>
  <c r="J545" i="9"/>
  <c r="I545" i="9"/>
  <c r="T542" i="9"/>
  <c r="S542" i="9"/>
  <c r="R542" i="9"/>
  <c r="Q542" i="9"/>
  <c r="P542" i="9"/>
  <c r="O542" i="9"/>
  <c r="N542" i="9"/>
  <c r="M542" i="9"/>
  <c r="L542" i="9"/>
  <c r="K542" i="9"/>
  <c r="J542" i="9"/>
  <c r="I542" i="9"/>
  <c r="T540" i="9"/>
  <c r="S540" i="9"/>
  <c r="R540" i="9"/>
  <c r="Q540" i="9"/>
  <c r="P540" i="9"/>
  <c r="O540" i="9"/>
  <c r="N540" i="9"/>
  <c r="M540" i="9"/>
  <c r="L540" i="9"/>
  <c r="K540" i="9"/>
  <c r="J540" i="9"/>
  <c r="I540" i="9"/>
  <c r="T537" i="9"/>
  <c r="S537" i="9"/>
  <c r="R537" i="9"/>
  <c r="Q537" i="9"/>
  <c r="P537" i="9"/>
  <c r="O537" i="9"/>
  <c r="N537" i="9"/>
  <c r="M537" i="9"/>
  <c r="L537" i="9"/>
  <c r="K537" i="9"/>
  <c r="J537" i="9"/>
  <c r="I537" i="9"/>
  <c r="T535" i="9"/>
  <c r="S535" i="9"/>
  <c r="R535" i="9"/>
  <c r="Q535" i="9"/>
  <c r="P535" i="9"/>
  <c r="O535" i="9"/>
  <c r="N535" i="9"/>
  <c r="M535" i="9"/>
  <c r="L535" i="9"/>
  <c r="K535" i="9"/>
  <c r="J535" i="9"/>
  <c r="I535" i="9"/>
  <c r="T532" i="9"/>
  <c r="S532" i="9"/>
  <c r="R532" i="9"/>
  <c r="Q532" i="9"/>
  <c r="P532" i="9"/>
  <c r="O532" i="9"/>
  <c r="N532" i="9"/>
  <c r="M532" i="9"/>
  <c r="L532" i="9"/>
  <c r="K532" i="9"/>
  <c r="J532" i="9"/>
  <c r="I532" i="9"/>
  <c r="T530" i="9"/>
  <c r="S530" i="9"/>
  <c r="R530" i="9"/>
  <c r="Q530" i="9"/>
  <c r="P530" i="9"/>
  <c r="O530" i="9"/>
  <c r="N530" i="9"/>
  <c r="M530" i="9"/>
  <c r="L530" i="9"/>
  <c r="K530" i="9"/>
  <c r="J530" i="9"/>
  <c r="I530" i="9"/>
  <c r="T527" i="9"/>
  <c r="S527" i="9"/>
  <c r="R527" i="9"/>
  <c r="Q527" i="9"/>
  <c r="P527" i="9"/>
  <c r="O527" i="9"/>
  <c r="N527" i="9"/>
  <c r="M527" i="9"/>
  <c r="L527" i="9"/>
  <c r="K527" i="9"/>
  <c r="J527" i="9"/>
  <c r="I527" i="9"/>
  <c r="T525" i="9"/>
  <c r="S525" i="9"/>
  <c r="R525" i="9"/>
  <c r="Q525" i="9"/>
  <c r="P525" i="9"/>
  <c r="O525" i="9"/>
  <c r="N525" i="9"/>
  <c r="M525" i="9"/>
  <c r="L525" i="9"/>
  <c r="K525" i="9"/>
  <c r="J525" i="9"/>
  <c r="I525" i="9"/>
  <c r="T522" i="9"/>
  <c r="S522" i="9"/>
  <c r="R522" i="9"/>
  <c r="Q522" i="9"/>
  <c r="P522" i="9"/>
  <c r="O522" i="9"/>
  <c r="N522" i="9"/>
  <c r="M522" i="9"/>
  <c r="L522" i="9"/>
  <c r="K522" i="9"/>
  <c r="J522" i="9"/>
  <c r="I522" i="9"/>
  <c r="T520" i="9"/>
  <c r="S520" i="9"/>
  <c r="R520" i="9"/>
  <c r="Q520" i="9"/>
  <c r="P520" i="9"/>
  <c r="O520" i="9"/>
  <c r="N520" i="9"/>
  <c r="M520" i="9"/>
  <c r="L520" i="9"/>
  <c r="K520" i="9"/>
  <c r="J520" i="9"/>
  <c r="I520" i="9"/>
  <c r="T517" i="9"/>
  <c r="S517" i="9"/>
  <c r="R517" i="9"/>
  <c r="Q517" i="9"/>
  <c r="P517" i="9"/>
  <c r="O517" i="9"/>
  <c r="N517" i="9"/>
  <c r="M517" i="9"/>
  <c r="L517" i="9"/>
  <c r="K517" i="9"/>
  <c r="J517" i="9"/>
  <c r="I517" i="9"/>
  <c r="T515" i="9"/>
  <c r="S515" i="9"/>
  <c r="R515" i="9"/>
  <c r="Q515" i="9"/>
  <c r="P515" i="9"/>
  <c r="O515" i="9"/>
  <c r="N515" i="9"/>
  <c r="M515" i="9"/>
  <c r="L515" i="9"/>
  <c r="K515" i="9"/>
  <c r="J515" i="9"/>
  <c r="I515" i="9"/>
  <c r="T512" i="9"/>
  <c r="S512" i="9"/>
  <c r="R512" i="9"/>
  <c r="Q512" i="9"/>
  <c r="P512" i="9"/>
  <c r="O512" i="9"/>
  <c r="N512" i="9"/>
  <c r="M512" i="9"/>
  <c r="L512" i="9"/>
  <c r="K512" i="9"/>
  <c r="J512" i="9"/>
  <c r="I512" i="9"/>
  <c r="T510" i="9"/>
  <c r="S510" i="9"/>
  <c r="R510" i="9"/>
  <c r="Q510" i="9"/>
  <c r="P510" i="9"/>
  <c r="O510" i="9"/>
  <c r="N510" i="9"/>
  <c r="M510" i="9"/>
  <c r="L510" i="9"/>
  <c r="K510" i="9"/>
  <c r="J510" i="9"/>
  <c r="I510" i="9"/>
  <c r="T507" i="9"/>
  <c r="S507" i="9"/>
  <c r="R507" i="9"/>
  <c r="Q507" i="9"/>
  <c r="P507" i="9"/>
  <c r="O507" i="9"/>
  <c r="N507" i="9"/>
  <c r="M507" i="9"/>
  <c r="L507" i="9"/>
  <c r="K507" i="9"/>
  <c r="J507" i="9"/>
  <c r="I507" i="9"/>
  <c r="T505" i="9"/>
  <c r="S505" i="9"/>
  <c r="R505" i="9"/>
  <c r="Q505" i="9"/>
  <c r="P505" i="9"/>
  <c r="O505" i="9"/>
  <c r="N505" i="9"/>
  <c r="M505" i="9"/>
  <c r="L505" i="9"/>
  <c r="K505" i="9"/>
  <c r="J505" i="9"/>
  <c r="I505" i="9"/>
  <c r="T502" i="9"/>
  <c r="S502" i="9"/>
  <c r="R502" i="9"/>
  <c r="Q502" i="9"/>
  <c r="P502" i="9"/>
  <c r="O502" i="9"/>
  <c r="N502" i="9"/>
  <c r="M502" i="9"/>
  <c r="L502" i="9"/>
  <c r="K502" i="9"/>
  <c r="J502" i="9"/>
  <c r="I502" i="9"/>
  <c r="T500" i="9"/>
  <c r="S500" i="9"/>
  <c r="R500" i="9"/>
  <c r="Q500" i="9"/>
  <c r="P500" i="9"/>
  <c r="O500" i="9"/>
  <c r="N500" i="9"/>
  <c r="M500" i="9"/>
  <c r="L500" i="9"/>
  <c r="K500" i="9"/>
  <c r="J500" i="9"/>
  <c r="I500" i="9"/>
  <c r="T497" i="9"/>
  <c r="S497" i="9"/>
  <c r="R497" i="9"/>
  <c r="Q497" i="9"/>
  <c r="P497" i="9"/>
  <c r="O497" i="9"/>
  <c r="N497" i="9"/>
  <c r="M497" i="9"/>
  <c r="L497" i="9"/>
  <c r="K497" i="9"/>
  <c r="J497" i="9"/>
  <c r="I497" i="9"/>
  <c r="T495" i="9"/>
  <c r="S495" i="9"/>
  <c r="R495" i="9"/>
  <c r="Q495" i="9"/>
  <c r="P495" i="9"/>
  <c r="O495" i="9"/>
  <c r="N495" i="9"/>
  <c r="M495" i="9"/>
  <c r="L495" i="9"/>
  <c r="K495" i="9"/>
  <c r="J495" i="9"/>
  <c r="I495" i="9"/>
  <c r="T637" i="9"/>
  <c r="S637" i="9"/>
  <c r="R637" i="9"/>
  <c r="Q637" i="9"/>
  <c r="P637" i="9"/>
  <c r="O637" i="9"/>
  <c r="N637" i="9"/>
  <c r="M637" i="9"/>
  <c r="L637" i="9"/>
  <c r="K637" i="9"/>
  <c r="J637" i="9"/>
  <c r="I637" i="9"/>
  <c r="T635" i="9"/>
  <c r="S635" i="9"/>
  <c r="R635" i="9"/>
  <c r="Q635" i="9"/>
  <c r="P635" i="9"/>
  <c r="O635" i="9"/>
  <c r="N635" i="9"/>
  <c r="M635" i="9"/>
  <c r="L635" i="9"/>
  <c r="K635" i="9"/>
  <c r="J635" i="9"/>
  <c r="I635" i="9"/>
  <c r="T632" i="9"/>
  <c r="S632" i="9"/>
  <c r="R632" i="9"/>
  <c r="Q632" i="9"/>
  <c r="P632" i="9"/>
  <c r="O632" i="9"/>
  <c r="N632" i="9"/>
  <c r="M632" i="9"/>
  <c r="L632" i="9"/>
  <c r="K632" i="9"/>
  <c r="J632" i="9"/>
  <c r="I632" i="9"/>
  <c r="T630" i="9"/>
  <c r="S630" i="9"/>
  <c r="R630" i="9"/>
  <c r="Q630" i="9"/>
  <c r="P630" i="9"/>
  <c r="O630" i="9"/>
  <c r="N630" i="9"/>
  <c r="M630" i="9"/>
  <c r="L630" i="9"/>
  <c r="K630" i="9"/>
  <c r="J630" i="9"/>
  <c r="I630" i="9"/>
  <c r="T492" i="9"/>
  <c r="S492" i="9"/>
  <c r="R492" i="9"/>
  <c r="Q492" i="9"/>
  <c r="P492" i="9"/>
  <c r="O492" i="9"/>
  <c r="N492" i="9"/>
  <c r="M492" i="9"/>
  <c r="L492" i="9"/>
  <c r="K492" i="9"/>
  <c r="J492" i="9"/>
  <c r="I492" i="9"/>
  <c r="T490" i="9"/>
  <c r="S490" i="9"/>
  <c r="R490" i="9"/>
  <c r="Q490" i="9"/>
  <c r="P490" i="9"/>
  <c r="O490" i="9"/>
  <c r="N490" i="9"/>
  <c r="M490" i="9"/>
  <c r="L490" i="9"/>
  <c r="K490" i="9"/>
  <c r="J490" i="9"/>
  <c r="I490" i="9"/>
  <c r="T483" i="9"/>
  <c r="S483" i="9"/>
  <c r="R483" i="9"/>
  <c r="Q483" i="9"/>
  <c r="P483" i="9"/>
  <c r="O483" i="9"/>
  <c r="N483" i="9"/>
  <c r="M483" i="9"/>
  <c r="L483" i="9"/>
  <c r="K483" i="9"/>
  <c r="J483" i="9"/>
  <c r="I483" i="9"/>
  <c r="T481" i="9"/>
  <c r="S481" i="9"/>
  <c r="R481" i="9"/>
  <c r="Q481" i="9"/>
  <c r="P481" i="9"/>
  <c r="O481" i="9"/>
  <c r="N481" i="9"/>
  <c r="M481" i="9"/>
  <c r="L481" i="9"/>
  <c r="K481" i="9"/>
  <c r="J481" i="9"/>
  <c r="I481" i="9"/>
  <c r="T479" i="9"/>
  <c r="S479" i="9"/>
  <c r="R479" i="9"/>
  <c r="Q479" i="9"/>
  <c r="P479" i="9"/>
  <c r="O479" i="9"/>
  <c r="N479" i="9"/>
  <c r="M479" i="9"/>
  <c r="L479" i="9"/>
  <c r="K479" i="9"/>
  <c r="J479" i="9"/>
  <c r="I479" i="9"/>
  <c r="T475" i="9"/>
  <c r="S475" i="9"/>
  <c r="R475" i="9"/>
  <c r="Q475" i="9"/>
  <c r="P475" i="9"/>
  <c r="O475" i="9"/>
  <c r="N475" i="9"/>
  <c r="M475" i="9"/>
  <c r="L475" i="9"/>
  <c r="K475" i="9"/>
  <c r="J475" i="9"/>
  <c r="I475" i="9"/>
  <c r="T472" i="9"/>
  <c r="S472" i="9"/>
  <c r="R472" i="9"/>
  <c r="Q472" i="9"/>
  <c r="P472" i="9"/>
  <c r="O472" i="9"/>
  <c r="N472" i="9"/>
  <c r="M472" i="9"/>
  <c r="L472" i="9"/>
  <c r="K472" i="9"/>
  <c r="J472" i="9"/>
  <c r="I472" i="9"/>
  <c r="T470" i="9"/>
  <c r="S470" i="9"/>
  <c r="R470" i="9"/>
  <c r="Q470" i="9"/>
  <c r="P470" i="9"/>
  <c r="O470" i="9"/>
  <c r="N470" i="9"/>
  <c r="M470" i="9"/>
  <c r="L470" i="9"/>
  <c r="K470" i="9"/>
  <c r="J470" i="9"/>
  <c r="I470" i="9"/>
  <c r="T468" i="9"/>
  <c r="S468" i="9"/>
  <c r="R468" i="9"/>
  <c r="Q468" i="9"/>
  <c r="P468" i="9"/>
  <c r="O468" i="9"/>
  <c r="N468" i="9"/>
  <c r="M468" i="9"/>
  <c r="L468" i="9"/>
  <c r="K468" i="9"/>
  <c r="J468" i="9"/>
  <c r="I468" i="9"/>
  <c r="T464" i="9"/>
  <c r="S464" i="9"/>
  <c r="R464" i="9"/>
  <c r="Q464" i="9"/>
  <c r="P464" i="9"/>
  <c r="O464" i="9"/>
  <c r="N464" i="9"/>
  <c r="M464" i="9"/>
  <c r="L464" i="9"/>
  <c r="K464" i="9"/>
  <c r="J464" i="9"/>
  <c r="I464" i="9"/>
  <c r="T461" i="9"/>
  <c r="S461" i="9"/>
  <c r="R461" i="9"/>
  <c r="Q461" i="9"/>
  <c r="P461" i="9"/>
  <c r="O461" i="9"/>
  <c r="N461" i="9"/>
  <c r="L461" i="9"/>
  <c r="K461" i="9"/>
  <c r="J461" i="9"/>
  <c r="T459" i="9"/>
  <c r="S459" i="9"/>
  <c r="R459" i="9"/>
  <c r="Q459" i="9"/>
  <c r="P459" i="9"/>
  <c r="O459" i="9"/>
  <c r="N459" i="9"/>
  <c r="M459" i="9"/>
  <c r="L459" i="9"/>
  <c r="K459" i="9"/>
  <c r="J459" i="9"/>
  <c r="I459" i="9"/>
  <c r="T457" i="9"/>
  <c r="S457" i="9"/>
  <c r="R457" i="9"/>
  <c r="Q457" i="9"/>
  <c r="P457" i="9"/>
  <c r="O457" i="9"/>
  <c r="N457" i="9"/>
  <c r="M457" i="9"/>
  <c r="L457" i="9"/>
  <c r="K457" i="9"/>
  <c r="J457" i="9"/>
  <c r="I457" i="9"/>
  <c r="T453" i="9"/>
  <c r="S453" i="9"/>
  <c r="R453" i="9"/>
  <c r="Q453" i="9"/>
  <c r="P453" i="9"/>
  <c r="O453" i="9"/>
  <c r="N453" i="9"/>
  <c r="M453" i="9"/>
  <c r="L453" i="9"/>
  <c r="K453" i="9"/>
  <c r="J453" i="9"/>
  <c r="I453" i="9"/>
  <c r="T450" i="9"/>
  <c r="S450" i="9"/>
  <c r="R450" i="9"/>
  <c r="Q450" i="9"/>
  <c r="P450" i="9"/>
  <c r="O450" i="9"/>
  <c r="N450" i="9"/>
  <c r="M450" i="9"/>
  <c r="L450" i="9"/>
  <c r="K450" i="9"/>
  <c r="J450" i="9"/>
  <c r="I450" i="9"/>
  <c r="T448" i="9"/>
  <c r="S448" i="9"/>
  <c r="R448" i="9"/>
  <c r="Q448" i="9"/>
  <c r="P448" i="9"/>
  <c r="O448" i="9"/>
  <c r="N448" i="9"/>
  <c r="M448" i="9"/>
  <c r="L448" i="9"/>
  <c r="K448" i="9"/>
  <c r="J448" i="9"/>
  <c r="I448" i="9"/>
  <c r="T446" i="9"/>
  <c r="S446" i="9"/>
  <c r="R446" i="9"/>
  <c r="Q446" i="9"/>
  <c r="P446" i="9"/>
  <c r="O446" i="9"/>
  <c r="N446" i="9"/>
  <c r="M446" i="9"/>
  <c r="L446" i="9"/>
  <c r="K446" i="9"/>
  <c r="J446" i="9"/>
  <c r="I446" i="9"/>
  <c r="T442" i="9"/>
  <c r="S442" i="9"/>
  <c r="R442" i="9"/>
  <c r="Q442" i="9"/>
  <c r="P442" i="9"/>
  <c r="O442" i="9"/>
  <c r="N442" i="9"/>
  <c r="M442" i="9"/>
  <c r="L442" i="9"/>
  <c r="K442" i="9"/>
  <c r="J442" i="9"/>
  <c r="I442" i="9"/>
  <c r="T488" i="9"/>
  <c r="S488" i="9"/>
  <c r="R488" i="9"/>
  <c r="Q488" i="9"/>
  <c r="P488" i="9"/>
  <c r="O488" i="9"/>
  <c r="N488" i="9"/>
  <c r="M488" i="9"/>
  <c r="L488" i="9"/>
  <c r="K488" i="9"/>
  <c r="J488" i="9"/>
  <c r="T439" i="9"/>
  <c r="S439" i="9"/>
  <c r="R439" i="9"/>
  <c r="Q439" i="9"/>
  <c r="P439" i="9"/>
  <c r="O439" i="9"/>
  <c r="N439" i="9"/>
  <c r="M439" i="9"/>
  <c r="L439" i="9"/>
  <c r="K439" i="9"/>
  <c r="J439" i="9"/>
  <c r="I439" i="9"/>
  <c r="T437" i="9"/>
  <c r="S437" i="9"/>
  <c r="R437" i="9"/>
  <c r="Q437" i="9"/>
  <c r="P437" i="9"/>
  <c r="O437" i="9"/>
  <c r="N437" i="9"/>
  <c r="M437" i="9"/>
  <c r="L437" i="9"/>
  <c r="K437" i="9"/>
  <c r="J437" i="9"/>
  <c r="I437" i="9"/>
  <c r="T435" i="9"/>
  <c r="S435" i="9"/>
  <c r="R435" i="9"/>
  <c r="Q435" i="9"/>
  <c r="P435" i="9"/>
  <c r="O435" i="9"/>
  <c r="N435" i="9"/>
  <c r="M435" i="9"/>
  <c r="L435" i="9"/>
  <c r="K435" i="9"/>
  <c r="J435" i="9"/>
  <c r="I435" i="9"/>
  <c r="T431" i="9"/>
  <c r="S431" i="9"/>
  <c r="R431" i="9"/>
  <c r="Q431" i="9"/>
  <c r="P431" i="9"/>
  <c r="O431" i="9"/>
  <c r="N431" i="9"/>
  <c r="M431" i="9"/>
  <c r="L431" i="9"/>
  <c r="K431" i="9"/>
  <c r="J431" i="9"/>
  <c r="I431" i="9"/>
  <c r="T428" i="9"/>
  <c r="S428" i="9"/>
  <c r="R428" i="9"/>
  <c r="Q428" i="9"/>
  <c r="P428" i="9"/>
  <c r="O428" i="9"/>
  <c r="N428" i="9"/>
  <c r="M428" i="9"/>
  <c r="L428" i="9"/>
  <c r="K428" i="9"/>
  <c r="J428" i="9"/>
  <c r="I428" i="9"/>
  <c r="T426" i="9"/>
  <c r="S426" i="9"/>
  <c r="R426" i="9"/>
  <c r="Q426" i="9"/>
  <c r="P426" i="9"/>
  <c r="O426" i="9"/>
  <c r="N426" i="9"/>
  <c r="M426" i="9"/>
  <c r="L426" i="9"/>
  <c r="K426" i="9"/>
  <c r="J426" i="9"/>
  <c r="I426" i="9"/>
  <c r="T424" i="9"/>
  <c r="S424" i="9"/>
  <c r="R424" i="9"/>
  <c r="Q424" i="9"/>
  <c r="P424" i="9"/>
  <c r="O424" i="9"/>
  <c r="N424" i="9"/>
  <c r="M424" i="9"/>
  <c r="L424" i="9"/>
  <c r="K424" i="9"/>
  <c r="J424" i="9"/>
  <c r="I424" i="9"/>
  <c r="T420" i="9"/>
  <c r="S420" i="9"/>
  <c r="R420" i="9"/>
  <c r="Q420" i="9"/>
  <c r="P420" i="9"/>
  <c r="O420" i="9"/>
  <c r="N420" i="9"/>
  <c r="M420" i="9"/>
  <c r="L420" i="9"/>
  <c r="K420" i="9"/>
  <c r="J420" i="9"/>
  <c r="I420" i="9"/>
  <c r="T417" i="9"/>
  <c r="S417" i="9"/>
  <c r="R417" i="9"/>
  <c r="Q417" i="9"/>
  <c r="P417" i="9"/>
  <c r="O417" i="9"/>
  <c r="N417" i="9"/>
  <c r="M417" i="9"/>
  <c r="L417" i="9"/>
  <c r="K417" i="9"/>
  <c r="J417" i="9"/>
  <c r="I417" i="9"/>
  <c r="T415" i="9"/>
  <c r="S415" i="9"/>
  <c r="R415" i="9"/>
  <c r="Q415" i="9"/>
  <c r="P415" i="9"/>
  <c r="O415" i="9"/>
  <c r="N415" i="9"/>
  <c r="M415" i="9"/>
  <c r="L415" i="9"/>
  <c r="K415" i="9"/>
  <c r="J415" i="9"/>
  <c r="I415" i="9"/>
  <c r="T413" i="9"/>
  <c r="S413" i="9"/>
  <c r="R413" i="9"/>
  <c r="Q413" i="9"/>
  <c r="P413" i="9"/>
  <c r="O413" i="9"/>
  <c r="N413" i="9"/>
  <c r="M413" i="9"/>
  <c r="L413" i="9"/>
  <c r="K413" i="9"/>
  <c r="J413" i="9"/>
  <c r="I413" i="9"/>
  <c r="T409" i="9"/>
  <c r="S409" i="9"/>
  <c r="R409" i="9"/>
  <c r="Q409" i="9"/>
  <c r="P409" i="9"/>
  <c r="O409" i="9"/>
  <c r="N409" i="9"/>
  <c r="M409" i="9"/>
  <c r="L409" i="9"/>
  <c r="K409" i="9"/>
  <c r="J409" i="9"/>
  <c r="I409" i="9"/>
  <c r="T406" i="9"/>
  <c r="S406" i="9"/>
  <c r="R406" i="9"/>
  <c r="Q406" i="9"/>
  <c r="P406" i="9"/>
  <c r="O406" i="9"/>
  <c r="N406" i="9"/>
  <c r="M406" i="9"/>
  <c r="L406" i="9"/>
  <c r="K406" i="9"/>
  <c r="J406" i="9"/>
  <c r="I406" i="9"/>
  <c r="T404" i="9"/>
  <c r="S404" i="9"/>
  <c r="R404" i="9"/>
  <c r="Q404" i="9"/>
  <c r="P404" i="9"/>
  <c r="O404" i="9"/>
  <c r="N404" i="9"/>
  <c r="M404" i="9"/>
  <c r="L404" i="9"/>
  <c r="K404" i="9"/>
  <c r="J404" i="9"/>
  <c r="I404" i="9"/>
  <c r="T402" i="9"/>
  <c r="S402" i="9"/>
  <c r="R402" i="9"/>
  <c r="Q402" i="9"/>
  <c r="P402" i="9"/>
  <c r="O402" i="9"/>
  <c r="N402" i="9"/>
  <c r="M402" i="9"/>
  <c r="L402" i="9"/>
  <c r="K402" i="9"/>
  <c r="J402" i="9"/>
  <c r="I402" i="9"/>
  <c r="T398" i="9"/>
  <c r="S398" i="9"/>
  <c r="R398" i="9"/>
  <c r="Q398" i="9"/>
  <c r="P398" i="9"/>
  <c r="O398" i="9"/>
  <c r="N398" i="9"/>
  <c r="M398" i="9"/>
  <c r="L398" i="9"/>
  <c r="K398" i="9"/>
  <c r="J398" i="9"/>
  <c r="I398" i="9"/>
  <c r="T395" i="9"/>
  <c r="S395" i="9"/>
  <c r="R395" i="9"/>
  <c r="Q395" i="9"/>
  <c r="P395" i="9"/>
  <c r="O395" i="9"/>
  <c r="N395" i="9"/>
  <c r="M395" i="9"/>
  <c r="L395" i="9"/>
  <c r="K395" i="9"/>
  <c r="J395" i="9"/>
  <c r="I395" i="9"/>
  <c r="T393" i="9"/>
  <c r="S393" i="9"/>
  <c r="R393" i="9"/>
  <c r="Q393" i="9"/>
  <c r="P393" i="9"/>
  <c r="O393" i="9"/>
  <c r="N393" i="9"/>
  <c r="M393" i="9"/>
  <c r="L393" i="9"/>
  <c r="K393" i="9"/>
  <c r="J393" i="9"/>
  <c r="I393" i="9"/>
  <c r="T391" i="9"/>
  <c r="S391" i="9"/>
  <c r="R391" i="9"/>
  <c r="Q391" i="9"/>
  <c r="P391" i="9"/>
  <c r="O391" i="9"/>
  <c r="N391" i="9"/>
  <c r="M391" i="9"/>
  <c r="L391" i="9"/>
  <c r="K391" i="9"/>
  <c r="J391" i="9"/>
  <c r="I391" i="9"/>
  <c r="T387" i="9"/>
  <c r="S387" i="9"/>
  <c r="R387" i="9"/>
  <c r="Q387" i="9"/>
  <c r="P387" i="9"/>
  <c r="O387" i="9"/>
  <c r="N387" i="9"/>
  <c r="M387" i="9"/>
  <c r="L387" i="9"/>
  <c r="K387" i="9"/>
  <c r="J387" i="9"/>
  <c r="I387" i="9"/>
  <c r="T384" i="9"/>
  <c r="S384" i="9"/>
  <c r="R384" i="9"/>
  <c r="Q384" i="9"/>
  <c r="P384" i="9"/>
  <c r="O384" i="9"/>
  <c r="N384" i="9"/>
  <c r="M384" i="9"/>
  <c r="L384" i="9"/>
  <c r="K384" i="9"/>
  <c r="J384" i="9"/>
  <c r="I384" i="9"/>
  <c r="T382" i="9"/>
  <c r="S382" i="9"/>
  <c r="R382" i="9"/>
  <c r="Q382" i="9"/>
  <c r="P382" i="9"/>
  <c r="O382" i="9"/>
  <c r="N382" i="9"/>
  <c r="M382" i="9"/>
  <c r="L382" i="9"/>
  <c r="K382" i="9"/>
  <c r="J382" i="9"/>
  <c r="I382" i="9"/>
  <c r="T380" i="9"/>
  <c r="S380" i="9"/>
  <c r="R380" i="9"/>
  <c r="Q380" i="9"/>
  <c r="P380" i="9"/>
  <c r="O380" i="9"/>
  <c r="N380" i="9"/>
  <c r="M380" i="9"/>
  <c r="L380" i="9"/>
  <c r="K380" i="9"/>
  <c r="J380" i="9"/>
  <c r="I380" i="9"/>
  <c r="P376" i="9"/>
  <c r="I376" i="9"/>
  <c r="T376" i="9"/>
  <c r="S376" i="9"/>
  <c r="R376" i="9"/>
  <c r="Q376" i="9"/>
  <c r="O376" i="9"/>
  <c r="N376" i="9"/>
  <c r="M376" i="9"/>
  <c r="L376" i="9"/>
  <c r="K376" i="9"/>
  <c r="J376" i="9"/>
  <c r="T373" i="9"/>
  <c r="S373" i="9"/>
  <c r="R373" i="9"/>
  <c r="Q373" i="9"/>
  <c r="P373" i="9"/>
  <c r="O373" i="9"/>
  <c r="N373" i="9"/>
  <c r="M373" i="9"/>
  <c r="L373" i="9"/>
  <c r="K373" i="9"/>
  <c r="J373" i="9"/>
  <c r="I373" i="9"/>
  <c r="T371" i="9"/>
  <c r="S371" i="9"/>
  <c r="R371" i="9"/>
  <c r="Q371" i="9"/>
  <c r="P371" i="9"/>
  <c r="O371" i="9"/>
  <c r="N371" i="9"/>
  <c r="M371" i="9"/>
  <c r="L371" i="9"/>
  <c r="K371" i="9"/>
  <c r="J371" i="9"/>
  <c r="I371" i="9"/>
  <c r="T369" i="9"/>
  <c r="S369" i="9"/>
  <c r="R369" i="9"/>
  <c r="Q369" i="9"/>
  <c r="P369" i="9"/>
  <c r="O369" i="9"/>
  <c r="N369" i="9"/>
  <c r="M369" i="9"/>
  <c r="L369" i="9"/>
  <c r="K369" i="9"/>
  <c r="J369" i="9"/>
  <c r="I369" i="9"/>
  <c r="T362" i="9"/>
  <c r="S362" i="9"/>
  <c r="R362" i="9"/>
  <c r="Q362" i="9"/>
  <c r="P362" i="9"/>
  <c r="O362" i="9"/>
  <c r="N362" i="9"/>
  <c r="M362" i="9"/>
  <c r="L362" i="9"/>
  <c r="K362" i="9"/>
  <c r="J362" i="9"/>
  <c r="I362" i="9"/>
  <c r="T360" i="9"/>
  <c r="S360" i="9"/>
  <c r="R360" i="9"/>
  <c r="Q360" i="9"/>
  <c r="P360" i="9"/>
  <c r="O360" i="9"/>
  <c r="N360" i="9"/>
  <c r="M360" i="9"/>
  <c r="L360" i="9"/>
  <c r="K360" i="9"/>
  <c r="J360" i="9"/>
  <c r="I360" i="9"/>
  <c r="O358" i="9"/>
  <c r="J358" i="9"/>
  <c r="T358" i="9"/>
  <c r="S358" i="9"/>
  <c r="R358" i="9"/>
  <c r="Q358" i="9"/>
  <c r="P358" i="9"/>
  <c r="N358" i="9"/>
  <c r="M358" i="9"/>
  <c r="L358" i="9"/>
  <c r="K358" i="9"/>
  <c r="I358" i="9"/>
  <c r="T354" i="9"/>
  <c r="S354" i="9"/>
  <c r="R354" i="9"/>
  <c r="Q354" i="9"/>
  <c r="P354" i="9"/>
  <c r="O354" i="9"/>
  <c r="N354" i="9"/>
  <c r="M354" i="9"/>
  <c r="L354" i="9"/>
  <c r="K354" i="9"/>
  <c r="J354" i="9"/>
  <c r="I354" i="9"/>
  <c r="T351" i="9"/>
  <c r="S351" i="9"/>
  <c r="R351" i="9"/>
  <c r="Q351" i="9"/>
  <c r="P351" i="9"/>
  <c r="O351" i="9"/>
  <c r="N351" i="9"/>
  <c r="M351" i="9"/>
  <c r="L351" i="9"/>
  <c r="K351" i="9"/>
  <c r="J351" i="9"/>
  <c r="I351" i="9"/>
  <c r="T349" i="9"/>
  <c r="S349" i="9"/>
  <c r="R349" i="9"/>
  <c r="Q349" i="9"/>
  <c r="P349" i="9"/>
  <c r="O349" i="9"/>
  <c r="N349" i="9"/>
  <c r="M349" i="9"/>
  <c r="L349" i="9"/>
  <c r="K349" i="9"/>
  <c r="J349" i="9"/>
  <c r="I349" i="9"/>
  <c r="T347" i="9"/>
  <c r="S347" i="9"/>
  <c r="R347" i="9"/>
  <c r="Q347" i="9"/>
  <c r="P347" i="9"/>
  <c r="O347" i="9"/>
  <c r="N347" i="9"/>
  <c r="M347" i="9"/>
  <c r="L347" i="9"/>
  <c r="K347" i="9"/>
  <c r="J347" i="9"/>
  <c r="I347" i="9"/>
  <c r="T343" i="9"/>
  <c r="S343" i="9"/>
  <c r="R343" i="9"/>
  <c r="Q343" i="9"/>
  <c r="P343" i="9"/>
  <c r="O343" i="9"/>
  <c r="N343" i="9"/>
  <c r="M343" i="9"/>
  <c r="L343" i="9"/>
  <c r="K343" i="9"/>
  <c r="J343" i="9"/>
  <c r="I343" i="9"/>
  <c r="L336" i="9"/>
  <c r="K336" i="9"/>
  <c r="T340" i="9"/>
  <c r="S340" i="9"/>
  <c r="R340" i="9"/>
  <c r="Q340" i="9"/>
  <c r="P340" i="9"/>
  <c r="O340" i="9"/>
  <c r="N340" i="9"/>
  <c r="M340" i="9"/>
  <c r="L340" i="9"/>
  <c r="K340" i="9"/>
  <c r="J340" i="9"/>
  <c r="I340" i="9"/>
  <c r="T338" i="9"/>
  <c r="S338" i="9"/>
  <c r="R338" i="9"/>
  <c r="Q338" i="9"/>
  <c r="P338" i="9"/>
  <c r="O338" i="9"/>
  <c r="N338" i="9"/>
  <c r="M338" i="9"/>
  <c r="L338" i="9"/>
  <c r="K338" i="9"/>
  <c r="J338" i="9"/>
  <c r="I338" i="9"/>
  <c r="T336" i="9"/>
  <c r="S336" i="9"/>
  <c r="R336" i="9"/>
  <c r="Q336" i="9"/>
  <c r="P336" i="9"/>
  <c r="O336" i="9"/>
  <c r="N336" i="9"/>
  <c r="M336" i="9"/>
  <c r="J336" i="9"/>
  <c r="I336" i="9"/>
  <c r="T332" i="9"/>
  <c r="S332" i="9"/>
  <c r="R332" i="9"/>
  <c r="Q332" i="9"/>
  <c r="P332" i="9"/>
  <c r="O332" i="9"/>
  <c r="N332" i="9"/>
  <c r="M332" i="9"/>
  <c r="L332" i="9"/>
  <c r="L337" i="9" s="1"/>
  <c r="K332" i="9"/>
  <c r="J332" i="9"/>
  <c r="I332" i="9"/>
  <c r="T329" i="9"/>
  <c r="S329" i="9"/>
  <c r="R329" i="9"/>
  <c r="Q329" i="9"/>
  <c r="P329" i="9"/>
  <c r="O329" i="9"/>
  <c r="N329" i="9"/>
  <c r="M329" i="9"/>
  <c r="L329" i="9"/>
  <c r="K329" i="9"/>
  <c r="J329" i="9"/>
  <c r="I329" i="9"/>
  <c r="T327" i="9"/>
  <c r="S327" i="9"/>
  <c r="R327" i="9"/>
  <c r="Q327" i="9"/>
  <c r="P327" i="9"/>
  <c r="O327" i="9"/>
  <c r="N327" i="9"/>
  <c r="M327" i="9"/>
  <c r="L327" i="9"/>
  <c r="K327" i="9"/>
  <c r="J327" i="9"/>
  <c r="I327" i="9"/>
  <c r="T325" i="9"/>
  <c r="S325" i="9"/>
  <c r="R325" i="9"/>
  <c r="Q325" i="9"/>
  <c r="P325" i="9"/>
  <c r="O325" i="9"/>
  <c r="N325" i="9"/>
  <c r="M325" i="9"/>
  <c r="L325" i="9"/>
  <c r="K325" i="9"/>
  <c r="J325" i="9"/>
  <c r="I325" i="9"/>
  <c r="T321" i="9"/>
  <c r="S321" i="9"/>
  <c r="R321" i="9"/>
  <c r="Q321" i="9"/>
  <c r="P321" i="9"/>
  <c r="O321" i="9"/>
  <c r="N321" i="9"/>
  <c r="M321" i="9"/>
  <c r="L321" i="9"/>
  <c r="K321" i="9"/>
  <c r="J321" i="9"/>
  <c r="I321" i="9"/>
  <c r="T318" i="9"/>
  <c r="S318" i="9"/>
  <c r="R318" i="9"/>
  <c r="Q318" i="9"/>
  <c r="P318" i="9"/>
  <c r="O318" i="9"/>
  <c r="N318" i="9"/>
  <c r="M318" i="9"/>
  <c r="L318" i="9"/>
  <c r="K318" i="9"/>
  <c r="J318" i="9"/>
  <c r="I318" i="9"/>
  <c r="T316" i="9"/>
  <c r="S316" i="9"/>
  <c r="R316" i="9"/>
  <c r="Q316" i="9"/>
  <c r="P316" i="9"/>
  <c r="O316" i="9"/>
  <c r="N316" i="9"/>
  <c r="M316" i="9"/>
  <c r="L316" i="9"/>
  <c r="K316" i="9"/>
  <c r="J316" i="9"/>
  <c r="I316" i="9"/>
  <c r="T314" i="9"/>
  <c r="S314" i="9"/>
  <c r="R314" i="9"/>
  <c r="Q314" i="9"/>
  <c r="P314" i="9"/>
  <c r="O314" i="9"/>
  <c r="N314" i="9"/>
  <c r="M314" i="9"/>
  <c r="L314" i="9"/>
  <c r="K314" i="9"/>
  <c r="J314" i="9"/>
  <c r="I314" i="9"/>
  <c r="T310" i="9"/>
  <c r="S310" i="9"/>
  <c r="R310" i="9"/>
  <c r="Q310" i="9"/>
  <c r="P310" i="9"/>
  <c r="O310" i="9"/>
  <c r="N310" i="9"/>
  <c r="M310" i="9"/>
  <c r="L310" i="9"/>
  <c r="K310" i="9"/>
  <c r="J310" i="9"/>
  <c r="I310" i="9"/>
  <c r="T307" i="9"/>
  <c r="S307" i="9"/>
  <c r="R307" i="9"/>
  <c r="Q307" i="9"/>
  <c r="P307" i="9"/>
  <c r="O307" i="9"/>
  <c r="N307" i="9"/>
  <c r="M307" i="9"/>
  <c r="L307" i="9"/>
  <c r="K307" i="9"/>
  <c r="J307" i="9"/>
  <c r="I307" i="9"/>
  <c r="T305" i="9"/>
  <c r="S305" i="9"/>
  <c r="R305" i="9"/>
  <c r="Q305" i="9"/>
  <c r="P305" i="9"/>
  <c r="O305" i="9"/>
  <c r="N305" i="9"/>
  <c r="M305" i="9"/>
  <c r="L305" i="9"/>
  <c r="K305" i="9"/>
  <c r="J305" i="9"/>
  <c r="I305" i="9"/>
  <c r="T303" i="9"/>
  <c r="S303" i="9"/>
  <c r="R303" i="9"/>
  <c r="Q303" i="9"/>
  <c r="P303" i="9"/>
  <c r="O303" i="9"/>
  <c r="N303" i="9"/>
  <c r="M303" i="9"/>
  <c r="L303" i="9"/>
  <c r="K303" i="9"/>
  <c r="J303" i="9"/>
  <c r="I303" i="9"/>
  <c r="T299" i="9"/>
  <c r="S299" i="9"/>
  <c r="R299" i="9"/>
  <c r="Q299" i="9"/>
  <c r="P299" i="9"/>
  <c r="O299" i="9"/>
  <c r="N299" i="9"/>
  <c r="M299" i="9"/>
  <c r="L299" i="9"/>
  <c r="K299" i="9"/>
  <c r="J299" i="9"/>
  <c r="I299" i="9"/>
  <c r="T296" i="9"/>
  <c r="S296" i="9"/>
  <c r="R296" i="9"/>
  <c r="Q296" i="9"/>
  <c r="P296" i="9"/>
  <c r="O296" i="9"/>
  <c r="N296" i="9"/>
  <c r="M296" i="9"/>
  <c r="L296" i="9"/>
  <c r="K296" i="9"/>
  <c r="J296" i="9"/>
  <c r="I296" i="9"/>
  <c r="T294" i="9"/>
  <c r="S294" i="9"/>
  <c r="R294" i="9"/>
  <c r="Q294" i="9"/>
  <c r="P294" i="9"/>
  <c r="O294" i="9"/>
  <c r="N294" i="9"/>
  <c r="M294" i="9"/>
  <c r="L294" i="9"/>
  <c r="K294" i="9"/>
  <c r="J294" i="9"/>
  <c r="I294" i="9"/>
  <c r="T292" i="9"/>
  <c r="S292" i="9"/>
  <c r="R292" i="9"/>
  <c r="Q292" i="9"/>
  <c r="P292" i="9"/>
  <c r="O292" i="9"/>
  <c r="N292" i="9"/>
  <c r="M292" i="9"/>
  <c r="L292" i="9"/>
  <c r="K292" i="9"/>
  <c r="J292" i="9"/>
  <c r="I292" i="9"/>
  <c r="T288" i="9"/>
  <c r="S288" i="9"/>
  <c r="R288" i="9"/>
  <c r="Q288" i="9"/>
  <c r="P288" i="9"/>
  <c r="O288" i="9"/>
  <c r="N288" i="9"/>
  <c r="M288" i="9"/>
  <c r="L288" i="9"/>
  <c r="K288" i="9"/>
  <c r="J288" i="9"/>
  <c r="I288" i="9"/>
  <c r="T285" i="9"/>
  <c r="S285" i="9"/>
  <c r="R285" i="9"/>
  <c r="Q285" i="9"/>
  <c r="P285" i="9"/>
  <c r="O285" i="9"/>
  <c r="N285" i="9"/>
  <c r="M285" i="9"/>
  <c r="L285" i="9"/>
  <c r="K285" i="9"/>
  <c r="J285" i="9"/>
  <c r="I285" i="9"/>
  <c r="I283" i="9"/>
  <c r="J281" i="9"/>
  <c r="I281" i="9"/>
  <c r="T281" i="9"/>
  <c r="S281" i="9"/>
  <c r="R281" i="9"/>
  <c r="Q281" i="9"/>
  <c r="P281" i="9"/>
  <c r="O281" i="9"/>
  <c r="N281" i="9"/>
  <c r="M281" i="9"/>
  <c r="L281" i="9"/>
  <c r="K281" i="9"/>
  <c r="I280" i="9"/>
  <c r="T277" i="9"/>
  <c r="S277" i="9"/>
  <c r="R277" i="9"/>
  <c r="Q277" i="9"/>
  <c r="P277" i="9"/>
  <c r="O277" i="9"/>
  <c r="N277" i="9"/>
  <c r="M277" i="9"/>
  <c r="L277" i="9"/>
  <c r="K277" i="9"/>
  <c r="J277" i="9"/>
  <c r="I277" i="9"/>
  <c r="T283" i="9"/>
  <c r="S283" i="9"/>
  <c r="R283" i="9"/>
  <c r="Q283" i="9"/>
  <c r="P283" i="9"/>
  <c r="O283" i="9"/>
  <c r="N283" i="9"/>
  <c r="M283" i="9"/>
  <c r="L283" i="9"/>
  <c r="K283" i="9"/>
  <c r="J283" i="9"/>
  <c r="T274" i="9"/>
  <c r="S274" i="9"/>
  <c r="R274" i="9"/>
  <c r="Q274" i="9"/>
  <c r="P274" i="9"/>
  <c r="O274" i="9"/>
  <c r="N274" i="9"/>
  <c r="M274" i="9"/>
  <c r="L274" i="9"/>
  <c r="K274" i="9"/>
  <c r="J274" i="9"/>
  <c r="I274" i="9"/>
  <c r="T272" i="9"/>
  <c r="S272" i="9"/>
  <c r="R272" i="9"/>
  <c r="Q272" i="9"/>
  <c r="P272" i="9"/>
  <c r="O272" i="9"/>
  <c r="N272" i="9"/>
  <c r="M272" i="9"/>
  <c r="L272" i="9"/>
  <c r="K272" i="9"/>
  <c r="J272" i="9"/>
  <c r="I272" i="9"/>
  <c r="M270" i="9"/>
  <c r="T270" i="9"/>
  <c r="S270" i="9"/>
  <c r="R270" i="9"/>
  <c r="Q270" i="9"/>
  <c r="P270" i="9"/>
  <c r="O270" i="9"/>
  <c r="N270" i="9"/>
  <c r="L270" i="9"/>
  <c r="K270" i="9"/>
  <c r="J270" i="9"/>
  <c r="I270" i="9"/>
  <c r="T266" i="9"/>
  <c r="S266" i="9"/>
  <c r="R266" i="9"/>
  <c r="Q266" i="9"/>
  <c r="P266" i="9"/>
  <c r="O266" i="9"/>
  <c r="N266" i="9"/>
  <c r="M266" i="9"/>
  <c r="L266" i="9"/>
  <c r="K266" i="9"/>
  <c r="J266" i="9"/>
  <c r="I266" i="9"/>
  <c r="T263" i="9"/>
  <c r="S263" i="9"/>
  <c r="R263" i="9"/>
  <c r="Q263" i="9"/>
  <c r="P263" i="9"/>
  <c r="O263" i="9"/>
  <c r="N263" i="9"/>
  <c r="M263" i="9"/>
  <c r="L263" i="9"/>
  <c r="K263" i="9"/>
  <c r="J263" i="9"/>
  <c r="I263" i="9"/>
  <c r="T261" i="9"/>
  <c r="S261" i="9"/>
  <c r="R261" i="9"/>
  <c r="Q261" i="9"/>
  <c r="P261" i="9"/>
  <c r="O261" i="9"/>
  <c r="N261" i="9"/>
  <c r="M261" i="9"/>
  <c r="L261" i="9"/>
  <c r="K261" i="9"/>
  <c r="J261" i="9"/>
  <c r="I261" i="9"/>
  <c r="J259" i="9"/>
  <c r="I259" i="9"/>
  <c r="T255" i="9"/>
  <c r="S255" i="9"/>
  <c r="R255" i="9"/>
  <c r="Q255" i="9"/>
  <c r="P255" i="9"/>
  <c r="O255" i="9"/>
  <c r="N255" i="9"/>
  <c r="M255" i="9"/>
  <c r="L255" i="9"/>
  <c r="K255" i="9"/>
  <c r="J255" i="9"/>
  <c r="I255" i="9"/>
  <c r="T252" i="9"/>
  <c r="S252" i="9"/>
  <c r="R252" i="9"/>
  <c r="Q252" i="9"/>
  <c r="P252" i="9"/>
  <c r="O252" i="9"/>
  <c r="N252" i="9"/>
  <c r="M252" i="9"/>
  <c r="L252" i="9"/>
  <c r="K252" i="9"/>
  <c r="J252" i="9"/>
  <c r="I252" i="9"/>
  <c r="T250" i="9"/>
  <c r="S250" i="9"/>
  <c r="R250" i="9"/>
  <c r="Q250" i="9"/>
  <c r="P250" i="9"/>
  <c r="O250" i="9"/>
  <c r="N250" i="9"/>
  <c r="M250" i="9"/>
  <c r="L250" i="9"/>
  <c r="K250" i="9"/>
  <c r="J250" i="9"/>
  <c r="I250" i="9"/>
  <c r="J248" i="9"/>
  <c r="I248" i="9"/>
  <c r="T244" i="9"/>
  <c r="S244" i="9"/>
  <c r="R244" i="9"/>
  <c r="Q244" i="9"/>
  <c r="P244" i="9"/>
  <c r="O244" i="9"/>
  <c r="N244" i="9"/>
  <c r="M244" i="9"/>
  <c r="L244" i="9"/>
  <c r="K244" i="9"/>
  <c r="J244" i="9"/>
  <c r="I244" i="9"/>
  <c r="T241" i="9"/>
  <c r="S241" i="9"/>
  <c r="R241" i="9"/>
  <c r="Q241" i="9"/>
  <c r="P241" i="9"/>
  <c r="O241" i="9"/>
  <c r="N241" i="9"/>
  <c r="M241" i="9"/>
  <c r="L241" i="9"/>
  <c r="K241" i="9"/>
  <c r="J241" i="9"/>
  <c r="I241" i="9"/>
  <c r="T239" i="9"/>
  <c r="S239" i="9"/>
  <c r="R239" i="9"/>
  <c r="Q239" i="9"/>
  <c r="P239" i="9"/>
  <c r="O239" i="9"/>
  <c r="N239" i="9"/>
  <c r="M239" i="9"/>
  <c r="L239" i="9"/>
  <c r="K239" i="9"/>
  <c r="J239" i="9"/>
  <c r="I239" i="9"/>
  <c r="J237" i="9"/>
  <c r="I237" i="9"/>
  <c r="T233" i="9"/>
  <c r="S233" i="9"/>
  <c r="R233" i="9"/>
  <c r="Q233" i="9"/>
  <c r="P233" i="9"/>
  <c r="O233" i="9"/>
  <c r="N233" i="9"/>
  <c r="M233" i="9"/>
  <c r="L233" i="9"/>
  <c r="K233" i="9"/>
  <c r="J233" i="9"/>
  <c r="I233" i="9"/>
  <c r="T230" i="9"/>
  <c r="S230" i="9"/>
  <c r="R230" i="9"/>
  <c r="Q230" i="9"/>
  <c r="P230" i="9"/>
  <c r="O230" i="9"/>
  <c r="N230" i="9"/>
  <c r="M230" i="9"/>
  <c r="L230" i="9"/>
  <c r="K230" i="9"/>
  <c r="J230" i="9"/>
  <c r="I230" i="9"/>
  <c r="T228" i="9"/>
  <c r="S228" i="9"/>
  <c r="R228" i="9"/>
  <c r="Q228" i="9"/>
  <c r="P228" i="9"/>
  <c r="O228" i="9"/>
  <c r="N228" i="9"/>
  <c r="M228" i="9"/>
  <c r="L228" i="9"/>
  <c r="K228" i="9"/>
  <c r="J228" i="9"/>
  <c r="I228" i="9"/>
  <c r="T226" i="9"/>
  <c r="S226" i="9"/>
  <c r="R226" i="9"/>
  <c r="Q226" i="9"/>
  <c r="P226" i="9"/>
  <c r="O226" i="9"/>
  <c r="N226" i="9"/>
  <c r="M226" i="9"/>
  <c r="L226" i="9"/>
  <c r="K226" i="9"/>
  <c r="J226" i="9"/>
  <c r="I226" i="9"/>
  <c r="T222" i="9"/>
  <c r="S222" i="9"/>
  <c r="R222" i="9"/>
  <c r="Q222" i="9"/>
  <c r="P222" i="9"/>
  <c r="O222" i="9"/>
  <c r="N222" i="9"/>
  <c r="M222" i="9"/>
  <c r="L222" i="9"/>
  <c r="K222" i="9"/>
  <c r="J222" i="9"/>
  <c r="I222" i="9"/>
  <c r="T219" i="9"/>
  <c r="S219" i="9"/>
  <c r="R219" i="9"/>
  <c r="Q219" i="9"/>
  <c r="P219" i="9"/>
  <c r="O219" i="9"/>
  <c r="N219" i="9"/>
  <c r="M219" i="9"/>
  <c r="L219" i="9"/>
  <c r="K219" i="9"/>
  <c r="J219" i="9"/>
  <c r="I219" i="9"/>
  <c r="T217" i="9"/>
  <c r="S217" i="9"/>
  <c r="R217" i="9"/>
  <c r="Q217" i="9"/>
  <c r="P217" i="9"/>
  <c r="O217" i="9"/>
  <c r="N217" i="9"/>
  <c r="M217" i="9"/>
  <c r="L217" i="9"/>
  <c r="K217" i="9"/>
  <c r="J217" i="9"/>
  <c r="I217" i="9"/>
  <c r="T215" i="9"/>
  <c r="S215" i="9"/>
  <c r="R215" i="9"/>
  <c r="Q215" i="9"/>
  <c r="P215" i="9"/>
  <c r="O215" i="9"/>
  <c r="N215" i="9"/>
  <c r="M215" i="9"/>
  <c r="L215" i="9"/>
  <c r="K215" i="9"/>
  <c r="J215" i="9"/>
  <c r="I215" i="9"/>
  <c r="T197" i="9"/>
  <c r="S197" i="9"/>
  <c r="R197" i="9"/>
  <c r="Q197" i="9"/>
  <c r="P197" i="9"/>
  <c r="O197" i="9"/>
  <c r="N197" i="9"/>
  <c r="M197" i="9"/>
  <c r="L197" i="9"/>
  <c r="K197" i="9"/>
  <c r="J197" i="9"/>
  <c r="I197" i="9"/>
  <c r="T211" i="9"/>
  <c r="S211" i="9"/>
  <c r="R211" i="9"/>
  <c r="Q211" i="9"/>
  <c r="P211" i="9"/>
  <c r="O211" i="9"/>
  <c r="N211" i="9"/>
  <c r="M211" i="9"/>
  <c r="L211" i="9"/>
  <c r="K211" i="9"/>
  <c r="J211" i="9"/>
  <c r="I211" i="9"/>
  <c r="T208" i="9"/>
  <c r="S208" i="9"/>
  <c r="R208" i="9"/>
  <c r="Q208" i="9"/>
  <c r="P208" i="9"/>
  <c r="O208" i="9"/>
  <c r="N208" i="9"/>
  <c r="M208" i="9"/>
  <c r="L208" i="9"/>
  <c r="K208" i="9"/>
  <c r="J208" i="9"/>
  <c r="I208" i="9"/>
  <c r="T206" i="9"/>
  <c r="S206" i="9"/>
  <c r="R206" i="9"/>
  <c r="Q206" i="9"/>
  <c r="P206" i="9"/>
  <c r="O206" i="9"/>
  <c r="N206" i="9"/>
  <c r="M206" i="9"/>
  <c r="L206" i="9"/>
  <c r="K206" i="9"/>
  <c r="J206" i="9"/>
  <c r="I206" i="9"/>
  <c r="T195" i="9"/>
  <c r="S195" i="9"/>
  <c r="R195" i="9"/>
  <c r="Q195" i="9"/>
  <c r="P195" i="9"/>
  <c r="O195" i="9"/>
  <c r="N195" i="9"/>
  <c r="M195" i="9"/>
  <c r="L195" i="9"/>
  <c r="K195" i="9"/>
  <c r="J195" i="9"/>
  <c r="I195" i="9"/>
  <c r="T189" i="9"/>
  <c r="S189" i="9"/>
  <c r="R189" i="9"/>
  <c r="Q189" i="9"/>
  <c r="P189" i="9"/>
  <c r="O189" i="9"/>
  <c r="N189" i="9"/>
  <c r="M189" i="9"/>
  <c r="L189" i="9"/>
  <c r="K189" i="9"/>
  <c r="J189" i="9"/>
  <c r="I189" i="9"/>
  <c r="T193" i="9"/>
  <c r="S193" i="9"/>
  <c r="R193" i="9"/>
  <c r="Q193" i="9"/>
  <c r="P193" i="9"/>
  <c r="O193" i="9"/>
  <c r="N193" i="9"/>
  <c r="M193" i="9"/>
  <c r="L193" i="9"/>
  <c r="K193" i="9"/>
  <c r="J193" i="9"/>
  <c r="T186" i="9"/>
  <c r="S186" i="9"/>
  <c r="R186" i="9"/>
  <c r="Q186" i="9"/>
  <c r="P186" i="9"/>
  <c r="O186" i="9"/>
  <c r="N186" i="9"/>
  <c r="M186" i="9"/>
  <c r="L186" i="9"/>
  <c r="K186" i="9"/>
  <c r="J186" i="9"/>
  <c r="I186" i="9"/>
  <c r="T184" i="9"/>
  <c r="S184" i="9"/>
  <c r="R184" i="9"/>
  <c r="Q184" i="9"/>
  <c r="P184" i="9"/>
  <c r="O184" i="9"/>
  <c r="N184" i="9"/>
  <c r="M184" i="9"/>
  <c r="L184" i="9"/>
  <c r="K184" i="9"/>
  <c r="J184" i="9"/>
  <c r="I184" i="9"/>
  <c r="T182" i="9"/>
  <c r="S182" i="9"/>
  <c r="R182" i="9"/>
  <c r="Q182" i="9"/>
  <c r="P182" i="9"/>
  <c r="O182" i="9"/>
  <c r="N182" i="9"/>
  <c r="M182" i="9"/>
  <c r="L182" i="9"/>
  <c r="K182" i="9"/>
  <c r="J182" i="9"/>
  <c r="I182" i="9"/>
  <c r="T178" i="9"/>
  <c r="S178" i="9"/>
  <c r="R178" i="9"/>
  <c r="Q178" i="9"/>
  <c r="P178" i="9"/>
  <c r="O178" i="9"/>
  <c r="N178" i="9"/>
  <c r="M178" i="9"/>
  <c r="L178" i="9"/>
  <c r="K178" i="9"/>
  <c r="J178" i="9"/>
  <c r="I178" i="9"/>
  <c r="T175" i="9"/>
  <c r="S175" i="9"/>
  <c r="R175" i="9"/>
  <c r="Q175" i="9"/>
  <c r="P175" i="9"/>
  <c r="O175" i="9"/>
  <c r="N175" i="9"/>
  <c r="M175" i="9"/>
  <c r="L175" i="9"/>
  <c r="K175" i="9"/>
  <c r="J175" i="9"/>
  <c r="I175" i="9"/>
  <c r="T173" i="9"/>
  <c r="S173" i="9"/>
  <c r="R173" i="9"/>
  <c r="Q173" i="9"/>
  <c r="P173" i="9"/>
  <c r="O173" i="9"/>
  <c r="N173" i="9"/>
  <c r="M173" i="9"/>
  <c r="L173" i="9"/>
  <c r="K173" i="9"/>
  <c r="J173" i="9"/>
  <c r="I173" i="9"/>
  <c r="T171" i="9"/>
  <c r="S171" i="9"/>
  <c r="R171" i="9"/>
  <c r="Q171" i="9"/>
  <c r="P171" i="9"/>
  <c r="O171" i="9"/>
  <c r="N171" i="9"/>
  <c r="M171" i="9"/>
  <c r="L171" i="9"/>
  <c r="K171" i="9"/>
  <c r="J171" i="9"/>
  <c r="I171" i="9"/>
  <c r="T167" i="9"/>
  <c r="S167" i="9"/>
  <c r="R167" i="9"/>
  <c r="Q167" i="9"/>
  <c r="P167" i="9"/>
  <c r="O167" i="9"/>
  <c r="N167" i="9"/>
  <c r="M167" i="9"/>
  <c r="L167" i="9"/>
  <c r="K167" i="9"/>
  <c r="J167" i="9"/>
  <c r="I167" i="9"/>
  <c r="T164" i="9"/>
  <c r="S164" i="9"/>
  <c r="R164" i="9"/>
  <c r="Q164" i="9"/>
  <c r="P164" i="9"/>
  <c r="O164" i="9"/>
  <c r="N164" i="9"/>
  <c r="M164" i="9"/>
  <c r="L164" i="9"/>
  <c r="K164" i="9"/>
  <c r="J164" i="9"/>
  <c r="I164" i="9"/>
  <c r="T162" i="9"/>
  <c r="S162" i="9"/>
  <c r="R162" i="9"/>
  <c r="Q162" i="9"/>
  <c r="P162" i="9"/>
  <c r="O162" i="9"/>
  <c r="N162" i="9"/>
  <c r="M162" i="9"/>
  <c r="L162" i="9"/>
  <c r="K162" i="9"/>
  <c r="J162" i="9"/>
  <c r="I162" i="9"/>
  <c r="T160" i="9"/>
  <c r="S160" i="9"/>
  <c r="R160" i="9"/>
  <c r="Q160" i="9"/>
  <c r="P160" i="9"/>
  <c r="O160" i="9"/>
  <c r="N160" i="9"/>
  <c r="M160" i="9"/>
  <c r="L160" i="9"/>
  <c r="K160" i="9"/>
  <c r="J160" i="9"/>
  <c r="I160" i="9"/>
  <c r="T156" i="9"/>
  <c r="S156" i="9"/>
  <c r="R156" i="9"/>
  <c r="Q156" i="9"/>
  <c r="P156" i="9"/>
  <c r="O156" i="9"/>
  <c r="N156" i="9"/>
  <c r="M156" i="9"/>
  <c r="L156" i="9"/>
  <c r="K156" i="9"/>
  <c r="J156" i="9"/>
  <c r="I156" i="9"/>
  <c r="K153" i="9"/>
  <c r="T153" i="9"/>
  <c r="S153" i="9"/>
  <c r="R153" i="9"/>
  <c r="Q153" i="9"/>
  <c r="P153" i="9"/>
  <c r="O153" i="9"/>
  <c r="N153" i="9"/>
  <c r="M153" i="9"/>
  <c r="L153" i="9"/>
  <c r="J153" i="9"/>
  <c r="I153" i="9"/>
  <c r="T151" i="9"/>
  <c r="S151" i="9"/>
  <c r="R151" i="9"/>
  <c r="Q151" i="9"/>
  <c r="P151" i="9"/>
  <c r="O151" i="9"/>
  <c r="N151" i="9"/>
  <c r="M151" i="9"/>
  <c r="L151" i="9"/>
  <c r="K151" i="9"/>
  <c r="J151" i="9"/>
  <c r="I151" i="9"/>
  <c r="T149" i="9"/>
  <c r="S149" i="9"/>
  <c r="R149" i="9"/>
  <c r="Q149" i="9"/>
  <c r="P149" i="9"/>
  <c r="O149" i="9"/>
  <c r="N149" i="9"/>
  <c r="M149" i="9"/>
  <c r="L149" i="9"/>
  <c r="K149" i="9"/>
  <c r="J149" i="9"/>
  <c r="I149" i="9"/>
  <c r="T145" i="9"/>
  <c r="S145" i="9"/>
  <c r="R145" i="9"/>
  <c r="Q145" i="9"/>
  <c r="P145" i="9"/>
  <c r="O145" i="9"/>
  <c r="N145" i="9"/>
  <c r="M145" i="9"/>
  <c r="L145" i="9"/>
  <c r="K145" i="9"/>
  <c r="J145" i="9"/>
  <c r="I145" i="9"/>
  <c r="T142" i="9"/>
  <c r="S142" i="9"/>
  <c r="R142" i="9"/>
  <c r="Q142" i="9"/>
  <c r="P142" i="9"/>
  <c r="O142" i="9"/>
  <c r="N142" i="9"/>
  <c r="M142" i="9"/>
  <c r="L142" i="9"/>
  <c r="K142" i="9"/>
  <c r="J142" i="9"/>
  <c r="I142" i="9"/>
  <c r="T140" i="9"/>
  <c r="S140" i="9"/>
  <c r="R140" i="9"/>
  <c r="Q140" i="9"/>
  <c r="P140" i="9"/>
  <c r="O140" i="9"/>
  <c r="N140" i="9"/>
  <c r="M140" i="9"/>
  <c r="L140" i="9"/>
  <c r="K140" i="9"/>
  <c r="J140" i="9"/>
  <c r="I140" i="9"/>
  <c r="T138" i="9"/>
  <c r="S138" i="9"/>
  <c r="R138" i="9"/>
  <c r="Q138" i="9"/>
  <c r="P138" i="9"/>
  <c r="O138" i="9"/>
  <c r="N138" i="9"/>
  <c r="M138" i="9"/>
  <c r="L138" i="9"/>
  <c r="K138" i="9"/>
  <c r="J138" i="9"/>
  <c r="I138" i="9"/>
  <c r="T134" i="9"/>
  <c r="S134" i="9"/>
  <c r="R134" i="9"/>
  <c r="Q134" i="9"/>
  <c r="P134" i="9"/>
  <c r="O134" i="9"/>
  <c r="N134" i="9"/>
  <c r="M134" i="9"/>
  <c r="L134" i="9"/>
  <c r="K134" i="9"/>
  <c r="J134" i="9"/>
  <c r="I134" i="9"/>
  <c r="Q205" i="9" l="1"/>
  <c r="T131" i="9"/>
  <c r="S131" i="9"/>
  <c r="R131" i="9"/>
  <c r="Q131" i="9"/>
  <c r="P131" i="9"/>
  <c r="O131" i="9"/>
  <c r="N131" i="9"/>
  <c r="M131" i="9"/>
  <c r="L131" i="9"/>
  <c r="K131" i="9"/>
  <c r="J131" i="9"/>
  <c r="I131" i="9"/>
  <c r="T129" i="9"/>
  <c r="S129" i="9"/>
  <c r="R129" i="9"/>
  <c r="Q129" i="9"/>
  <c r="P129" i="9"/>
  <c r="O129" i="9"/>
  <c r="N129" i="9"/>
  <c r="M129" i="9"/>
  <c r="L129" i="9"/>
  <c r="K129" i="9"/>
  <c r="J129" i="9"/>
  <c r="I129" i="9"/>
  <c r="T127" i="9"/>
  <c r="S127" i="9"/>
  <c r="R127" i="9"/>
  <c r="Q127" i="9"/>
  <c r="P127" i="9"/>
  <c r="O127" i="9"/>
  <c r="N127" i="9"/>
  <c r="M127" i="9"/>
  <c r="L127" i="9"/>
  <c r="K127" i="9"/>
  <c r="J127" i="9"/>
  <c r="I127" i="9"/>
  <c r="T123" i="9"/>
  <c r="S123" i="9"/>
  <c r="R123" i="9"/>
  <c r="Q123" i="9"/>
  <c r="P123" i="9"/>
  <c r="O123" i="9"/>
  <c r="N123" i="9"/>
  <c r="M123" i="9"/>
  <c r="L123" i="9"/>
  <c r="K123" i="9"/>
  <c r="J123" i="9"/>
  <c r="I123" i="9"/>
  <c r="T120" i="9"/>
  <c r="S120" i="9"/>
  <c r="R120" i="9"/>
  <c r="Q120" i="9"/>
  <c r="P120" i="9"/>
  <c r="O120" i="9"/>
  <c r="N120" i="9"/>
  <c r="M120" i="9"/>
  <c r="L120" i="9"/>
  <c r="K120" i="9"/>
  <c r="J120" i="9"/>
  <c r="I120" i="9"/>
  <c r="T118" i="9"/>
  <c r="S118" i="9"/>
  <c r="R118" i="9"/>
  <c r="Q118" i="9"/>
  <c r="P118" i="9"/>
  <c r="O118" i="9"/>
  <c r="N118" i="9"/>
  <c r="M118" i="9"/>
  <c r="L118" i="9"/>
  <c r="K118" i="9"/>
  <c r="J118" i="9"/>
  <c r="I118" i="9"/>
  <c r="T116" i="9"/>
  <c r="S116" i="9"/>
  <c r="R116" i="9"/>
  <c r="Q116" i="9"/>
  <c r="P116" i="9"/>
  <c r="O116" i="9"/>
  <c r="N116" i="9"/>
  <c r="M116" i="9"/>
  <c r="L116" i="9"/>
  <c r="K116" i="9"/>
  <c r="J116" i="9"/>
  <c r="I116" i="9"/>
  <c r="T112" i="9"/>
  <c r="S112" i="9"/>
  <c r="R112" i="9"/>
  <c r="Q112" i="9"/>
  <c r="P112" i="9"/>
  <c r="O112" i="9"/>
  <c r="N112" i="9"/>
  <c r="M112" i="9"/>
  <c r="L112" i="9"/>
  <c r="K112" i="9"/>
  <c r="J112" i="9"/>
  <c r="I112" i="9"/>
  <c r="T109" i="9"/>
  <c r="S109" i="9"/>
  <c r="R109" i="9"/>
  <c r="Q109" i="9"/>
  <c r="P109" i="9"/>
  <c r="O109" i="9"/>
  <c r="N109" i="9"/>
  <c r="M109" i="9"/>
  <c r="L109" i="9"/>
  <c r="K109" i="9"/>
  <c r="J109" i="9"/>
  <c r="I109" i="9"/>
  <c r="T107" i="9"/>
  <c r="S107" i="9"/>
  <c r="R107" i="9"/>
  <c r="Q107" i="9"/>
  <c r="P107" i="9"/>
  <c r="O107" i="9"/>
  <c r="N107" i="9"/>
  <c r="M107" i="9"/>
  <c r="L107" i="9"/>
  <c r="K107" i="9"/>
  <c r="J107" i="9"/>
  <c r="I107" i="9"/>
  <c r="T105" i="9"/>
  <c r="S105" i="9"/>
  <c r="R105" i="9"/>
  <c r="Q105" i="9"/>
  <c r="P105" i="9"/>
  <c r="O105" i="9"/>
  <c r="N105" i="9"/>
  <c r="M105" i="9"/>
  <c r="L105" i="9"/>
  <c r="K105" i="9"/>
  <c r="J105" i="9"/>
  <c r="I105" i="9"/>
  <c r="T101" i="9"/>
  <c r="S101" i="9"/>
  <c r="R101" i="9"/>
  <c r="Q101" i="9"/>
  <c r="P101" i="9"/>
  <c r="O101" i="9"/>
  <c r="N101" i="9"/>
  <c r="M101" i="9"/>
  <c r="L101" i="9"/>
  <c r="K101" i="9"/>
  <c r="J101" i="9"/>
  <c r="I101" i="9"/>
  <c r="T99" i="9" l="1"/>
  <c r="S99" i="9"/>
  <c r="R99" i="9"/>
  <c r="Q99" i="9"/>
  <c r="P99" i="9"/>
  <c r="O99" i="9"/>
  <c r="N99" i="9"/>
  <c r="M99" i="9"/>
  <c r="L99" i="9"/>
  <c r="K99" i="9"/>
  <c r="J99" i="9"/>
  <c r="I99" i="9"/>
  <c r="T95" i="9"/>
  <c r="S95" i="9"/>
  <c r="R95" i="9"/>
  <c r="Q95" i="9"/>
  <c r="P95" i="9"/>
  <c r="O95" i="9"/>
  <c r="N95" i="9"/>
  <c r="M95" i="9"/>
  <c r="L95" i="9"/>
  <c r="K95" i="9"/>
  <c r="J95" i="9"/>
  <c r="I95" i="9"/>
  <c r="T90" i="9"/>
  <c r="S90" i="9"/>
  <c r="R90" i="9"/>
  <c r="Q90" i="9"/>
  <c r="P90" i="9"/>
  <c r="O90" i="9"/>
  <c r="N90" i="9"/>
  <c r="M90" i="9"/>
  <c r="L90" i="9"/>
  <c r="K90" i="9"/>
  <c r="J90" i="9"/>
  <c r="I90" i="9"/>
  <c r="T92" i="9"/>
  <c r="S92" i="9"/>
  <c r="R92" i="9"/>
  <c r="Q92" i="9"/>
  <c r="P92" i="9"/>
  <c r="O92" i="9"/>
  <c r="N92" i="9"/>
  <c r="M92" i="9"/>
  <c r="L92" i="9"/>
  <c r="K92" i="9"/>
  <c r="J92" i="9"/>
  <c r="I92" i="9"/>
  <c r="T84" i="9"/>
  <c r="S84" i="9"/>
  <c r="R84" i="9"/>
  <c r="Q84" i="9"/>
  <c r="P84" i="9"/>
  <c r="O84" i="9"/>
  <c r="N84" i="9"/>
  <c r="M84" i="9"/>
  <c r="L84" i="9"/>
  <c r="K84" i="9"/>
  <c r="J84" i="9"/>
  <c r="I84" i="9"/>
  <c r="T81" i="9"/>
  <c r="S81" i="9"/>
  <c r="R81" i="9"/>
  <c r="Q81" i="9"/>
  <c r="P81" i="9"/>
  <c r="O81" i="9"/>
  <c r="N81" i="9"/>
  <c r="M81" i="9"/>
  <c r="L81" i="9"/>
  <c r="K81" i="9"/>
  <c r="J81" i="9"/>
  <c r="I81" i="9"/>
  <c r="T79" i="9"/>
  <c r="S79" i="9"/>
  <c r="R79" i="9"/>
  <c r="Q79" i="9"/>
  <c r="P79" i="9"/>
  <c r="O79" i="9"/>
  <c r="N79" i="9"/>
  <c r="M79" i="9"/>
  <c r="L79" i="9"/>
  <c r="K79" i="9"/>
  <c r="J79" i="9"/>
  <c r="I79" i="9"/>
  <c r="T73" i="9"/>
  <c r="S73" i="9"/>
  <c r="R73" i="9"/>
  <c r="Q73" i="9"/>
  <c r="P73" i="9"/>
  <c r="O73" i="9"/>
  <c r="N73" i="9"/>
  <c r="M73" i="9"/>
  <c r="L73" i="9"/>
  <c r="K73" i="9"/>
  <c r="J73" i="9"/>
  <c r="I73" i="9"/>
  <c r="T68" i="9"/>
  <c r="S68" i="9"/>
  <c r="R68" i="9"/>
  <c r="Q68" i="9"/>
  <c r="P68" i="9"/>
  <c r="O68" i="9"/>
  <c r="N68" i="9"/>
  <c r="M68" i="9"/>
  <c r="L68" i="9"/>
  <c r="K68" i="9"/>
  <c r="J68" i="9"/>
  <c r="I68" i="9"/>
  <c r="T70" i="9"/>
  <c r="S70" i="9"/>
  <c r="R70" i="9"/>
  <c r="Q70" i="9"/>
  <c r="P70" i="9"/>
  <c r="O70" i="9"/>
  <c r="N70" i="9"/>
  <c r="M70" i="9"/>
  <c r="L70" i="9"/>
  <c r="K70" i="9"/>
  <c r="J70" i="9"/>
  <c r="I70" i="9"/>
  <c r="T62" i="9"/>
  <c r="S62" i="9"/>
  <c r="R62" i="9"/>
  <c r="Q62" i="9"/>
  <c r="P62" i="9"/>
  <c r="O62" i="9"/>
  <c r="N62" i="9"/>
  <c r="M62" i="9"/>
  <c r="L62" i="9"/>
  <c r="K62" i="9"/>
  <c r="J62" i="9"/>
  <c r="I62" i="9"/>
  <c r="T59" i="9"/>
  <c r="S59" i="9"/>
  <c r="R59" i="9"/>
  <c r="Q59" i="9"/>
  <c r="P59" i="9"/>
  <c r="O59" i="9"/>
  <c r="N59" i="9"/>
  <c r="M59" i="9"/>
  <c r="L59" i="9"/>
  <c r="K59" i="9"/>
  <c r="J59" i="9"/>
  <c r="I59" i="9"/>
  <c r="T57" i="9"/>
  <c r="S57" i="9"/>
  <c r="R57" i="9"/>
  <c r="Q57" i="9"/>
  <c r="P57" i="9"/>
  <c r="O57" i="9"/>
  <c r="N57" i="9"/>
  <c r="M57" i="9"/>
  <c r="L57" i="9"/>
  <c r="K57" i="9"/>
  <c r="J57" i="9"/>
  <c r="I57" i="9"/>
  <c r="T51" i="9"/>
  <c r="S51" i="9"/>
  <c r="R51" i="9"/>
  <c r="Q51" i="9"/>
  <c r="P51" i="9"/>
  <c r="O51" i="9"/>
  <c r="N51" i="9"/>
  <c r="M51" i="9"/>
  <c r="L51" i="9"/>
  <c r="K51" i="9"/>
  <c r="J51" i="9"/>
  <c r="I51" i="9"/>
  <c r="T40" i="9"/>
  <c r="S40" i="9"/>
  <c r="R40" i="9"/>
  <c r="Q40" i="9"/>
  <c r="P40" i="9"/>
  <c r="O40" i="9"/>
  <c r="N40" i="9"/>
  <c r="M40" i="9"/>
  <c r="L40" i="9"/>
  <c r="K40" i="9"/>
  <c r="J40" i="9"/>
  <c r="I40" i="9"/>
  <c r="T29" i="9"/>
  <c r="S29" i="9"/>
  <c r="R29" i="9"/>
  <c r="Q29" i="9"/>
  <c r="P29" i="9"/>
  <c r="O29" i="9"/>
  <c r="N29" i="9"/>
  <c r="M29" i="9"/>
  <c r="L29" i="9"/>
  <c r="K29" i="9"/>
  <c r="J29" i="9"/>
  <c r="I29" i="9"/>
  <c r="T18" i="9"/>
  <c r="S18" i="9"/>
  <c r="R18" i="9"/>
  <c r="Q18" i="9"/>
  <c r="P18" i="9"/>
  <c r="O18" i="9"/>
  <c r="N18" i="9"/>
  <c r="M18" i="9"/>
  <c r="L18" i="9"/>
  <c r="K18" i="9"/>
  <c r="J18" i="9"/>
  <c r="I18" i="9"/>
  <c r="T35" i="9"/>
  <c r="S35" i="9"/>
  <c r="R35" i="9"/>
  <c r="Q35" i="9"/>
  <c r="P35" i="9"/>
  <c r="O35" i="9"/>
  <c r="N35" i="9"/>
  <c r="M35" i="9"/>
  <c r="L35" i="9"/>
  <c r="K35" i="9"/>
  <c r="J35" i="9"/>
  <c r="I35" i="9"/>
  <c r="T24" i="9"/>
  <c r="S24" i="9"/>
  <c r="R24" i="9"/>
  <c r="Q24" i="9"/>
  <c r="P24" i="9"/>
  <c r="O24" i="9"/>
  <c r="N24" i="9"/>
  <c r="M24" i="9"/>
  <c r="L24" i="9"/>
  <c r="K24" i="9"/>
  <c r="J24" i="9"/>
  <c r="I24" i="9"/>
  <c r="S43" i="9"/>
  <c r="T46" i="9"/>
  <c r="S46" i="9"/>
  <c r="R46" i="9"/>
  <c r="Q46" i="9"/>
  <c r="P46" i="9"/>
  <c r="O46" i="9"/>
  <c r="N46" i="9"/>
  <c r="M46" i="9"/>
  <c r="L46" i="9"/>
  <c r="K46" i="9"/>
  <c r="J46" i="9"/>
  <c r="I46" i="9"/>
  <c r="T48" i="9"/>
  <c r="S48" i="9"/>
  <c r="R48" i="9"/>
  <c r="Q48" i="9"/>
  <c r="P48" i="9"/>
  <c r="O48" i="9"/>
  <c r="N48" i="9"/>
  <c r="M48" i="9"/>
  <c r="L48" i="9"/>
  <c r="K48" i="9"/>
  <c r="J48" i="9"/>
  <c r="I48" i="9"/>
  <c r="M37" i="9"/>
  <c r="T37" i="9"/>
  <c r="S37" i="9"/>
  <c r="R37" i="9"/>
  <c r="Q37" i="9"/>
  <c r="P37" i="9"/>
  <c r="O37" i="9"/>
  <c r="N37" i="9"/>
  <c r="L37" i="9"/>
  <c r="K37" i="9"/>
  <c r="J37" i="9"/>
  <c r="I37" i="9"/>
  <c r="T237" i="9"/>
  <c r="S237" i="9"/>
  <c r="R237" i="9"/>
  <c r="Q237" i="9"/>
  <c r="P237" i="9"/>
  <c r="O237" i="9"/>
  <c r="N237" i="9"/>
  <c r="M237" i="9"/>
  <c r="L237" i="9"/>
  <c r="K237" i="9"/>
  <c r="T248" i="9"/>
  <c r="S248" i="9"/>
  <c r="R248" i="9"/>
  <c r="Q248" i="9"/>
  <c r="P248" i="9"/>
  <c r="O248" i="9"/>
  <c r="N248" i="9"/>
  <c r="M248" i="9"/>
  <c r="L248" i="9"/>
  <c r="K248" i="9"/>
  <c r="T259" i="9"/>
  <c r="S259" i="9"/>
  <c r="R259" i="9"/>
  <c r="Q259" i="9"/>
  <c r="P259" i="9"/>
  <c r="O259" i="9"/>
  <c r="N259" i="9"/>
  <c r="M259" i="9"/>
  <c r="L259" i="9"/>
  <c r="K259" i="9"/>
  <c r="T88" i="9"/>
  <c r="S88" i="9"/>
  <c r="R88" i="9"/>
  <c r="Q88" i="9"/>
  <c r="P88" i="9"/>
  <c r="O88" i="9"/>
  <c r="N88" i="9"/>
  <c r="M88" i="9"/>
  <c r="L88" i="9"/>
  <c r="K88" i="9"/>
  <c r="J88" i="9"/>
  <c r="I88" i="9"/>
  <c r="T77" i="9"/>
  <c r="S77" i="9"/>
  <c r="R77" i="9"/>
  <c r="Q77" i="9"/>
  <c r="P77" i="9"/>
  <c r="O77" i="9"/>
  <c r="N77" i="9"/>
  <c r="M77" i="9"/>
  <c r="L77" i="9"/>
  <c r="K77" i="9"/>
  <c r="J77" i="9"/>
  <c r="I77" i="9"/>
  <c r="J66" i="9"/>
  <c r="I66" i="9"/>
  <c r="T66" i="9"/>
  <c r="S66" i="9"/>
  <c r="R66" i="9"/>
  <c r="Q66" i="9"/>
  <c r="P66" i="9"/>
  <c r="O66" i="9"/>
  <c r="N66" i="9"/>
  <c r="M66" i="9"/>
  <c r="L66" i="9"/>
  <c r="K66" i="9"/>
  <c r="T55" i="9"/>
  <c r="S55" i="9"/>
  <c r="R55" i="9"/>
  <c r="Q55" i="9"/>
  <c r="P55" i="9"/>
  <c r="O55" i="9"/>
  <c r="N55" i="9"/>
  <c r="M55" i="9"/>
  <c r="L55" i="9"/>
  <c r="K55" i="9"/>
  <c r="J55" i="9"/>
  <c r="I55" i="9"/>
  <c r="T44" i="9"/>
  <c r="S44" i="9"/>
  <c r="R44" i="9"/>
  <c r="Q44" i="9"/>
  <c r="P44" i="9"/>
  <c r="O44" i="9"/>
  <c r="N44" i="9"/>
  <c r="M44" i="9"/>
  <c r="L44" i="9"/>
  <c r="K44" i="9"/>
  <c r="J44" i="9"/>
  <c r="I44" i="9"/>
  <c r="I26" i="9"/>
  <c r="T26" i="9"/>
  <c r="S26" i="9"/>
  <c r="R26" i="9"/>
  <c r="Q26" i="9"/>
  <c r="P26" i="9"/>
  <c r="O26" i="9"/>
  <c r="N26" i="9"/>
  <c r="M26" i="9"/>
  <c r="L26" i="9"/>
  <c r="K26" i="9"/>
  <c r="J26" i="9"/>
  <c r="T33" i="9"/>
  <c r="S33" i="9"/>
  <c r="R33" i="9"/>
  <c r="Q33" i="9"/>
  <c r="P33" i="9"/>
  <c r="O33" i="9"/>
  <c r="N33" i="9"/>
  <c r="M33" i="9"/>
  <c r="L33" i="9"/>
  <c r="K33" i="9"/>
  <c r="J33" i="9"/>
  <c r="I33" i="9"/>
  <c r="S22" i="9"/>
  <c r="L22" i="9"/>
  <c r="K22" i="9"/>
  <c r="J22" i="9"/>
  <c r="T22" i="9"/>
  <c r="R22" i="9"/>
  <c r="Q22" i="9"/>
  <c r="P22" i="9"/>
  <c r="O22" i="9"/>
  <c r="N22" i="9"/>
  <c r="M22" i="9"/>
  <c r="I22" i="9"/>
  <c r="I60" i="9" l="1"/>
  <c r="I23" i="9"/>
  <c r="I21" i="9"/>
  <c r="I638" i="9" l="1"/>
  <c r="U637" i="9"/>
  <c r="U636" i="9"/>
  <c r="W636" i="9" s="1"/>
  <c r="X636" i="9" s="1"/>
  <c r="T638" i="9"/>
  <c r="R638" i="9"/>
  <c r="Q638" i="9"/>
  <c r="P638" i="9"/>
  <c r="N638" i="9"/>
  <c r="M638" i="9"/>
  <c r="L638" i="9"/>
  <c r="J638" i="9"/>
  <c r="U635" i="9"/>
  <c r="P633" i="9"/>
  <c r="L633" i="9"/>
  <c r="U632" i="9"/>
  <c r="W631" i="9"/>
  <c r="V631" i="9"/>
  <c r="U631" i="9"/>
  <c r="T633" i="9"/>
  <c r="S633" i="9"/>
  <c r="R633" i="9"/>
  <c r="Q633" i="9"/>
  <c r="O633" i="9"/>
  <c r="N633" i="9"/>
  <c r="M633" i="9"/>
  <c r="K633" i="9"/>
  <c r="J633" i="9"/>
  <c r="I633" i="9"/>
  <c r="S628" i="9"/>
  <c r="K628" i="9"/>
  <c r="U627" i="9"/>
  <c r="V626" i="9"/>
  <c r="U626" i="9"/>
  <c r="W626" i="9" s="1"/>
  <c r="T628" i="9"/>
  <c r="R628" i="9"/>
  <c r="P628" i="9"/>
  <c r="O628" i="9"/>
  <c r="N628" i="9"/>
  <c r="L628" i="9"/>
  <c r="J628" i="9"/>
  <c r="R623" i="9"/>
  <c r="J623" i="9"/>
  <c r="U622" i="9"/>
  <c r="V621" i="9"/>
  <c r="U621" i="9"/>
  <c r="W621" i="9" s="1"/>
  <c r="S623" i="9"/>
  <c r="Q623" i="9"/>
  <c r="O623" i="9"/>
  <c r="N623" i="9"/>
  <c r="M623" i="9"/>
  <c r="K623" i="9"/>
  <c r="I623" i="9"/>
  <c r="M618" i="9"/>
  <c r="I618" i="9"/>
  <c r="U617" i="9"/>
  <c r="V616" i="9"/>
  <c r="U616" i="9"/>
  <c r="W616" i="9" s="1"/>
  <c r="T618" i="9"/>
  <c r="S618" i="9"/>
  <c r="R618" i="9"/>
  <c r="Q618" i="9"/>
  <c r="P618" i="9"/>
  <c r="O618" i="9"/>
  <c r="N618" i="9"/>
  <c r="L618" i="9"/>
  <c r="K618" i="9"/>
  <c r="J618" i="9"/>
  <c r="U615" i="9"/>
  <c r="P613" i="9"/>
  <c r="L613" i="9"/>
  <c r="U612" i="9"/>
  <c r="V611" i="9"/>
  <c r="U611" i="9"/>
  <c r="W611" i="9" s="1"/>
  <c r="X611" i="9" s="1"/>
  <c r="T613" i="9"/>
  <c r="S613" i="9"/>
  <c r="R613" i="9"/>
  <c r="Q613" i="9"/>
  <c r="O613" i="9"/>
  <c r="N613" i="9"/>
  <c r="M613" i="9"/>
  <c r="K613" i="9"/>
  <c r="J613" i="9"/>
  <c r="I613" i="9"/>
  <c r="U607" i="9"/>
  <c r="V606" i="9"/>
  <c r="U606" i="9"/>
  <c r="W606" i="9" s="1"/>
  <c r="T608" i="9"/>
  <c r="S608" i="9"/>
  <c r="R608" i="9"/>
  <c r="Q608" i="9"/>
  <c r="P608" i="9"/>
  <c r="O608" i="9"/>
  <c r="N608" i="9"/>
  <c r="M608" i="9"/>
  <c r="L608" i="9"/>
  <c r="K608" i="9"/>
  <c r="J608" i="9"/>
  <c r="I608" i="9"/>
  <c r="J603" i="9"/>
  <c r="U602" i="9"/>
  <c r="V601" i="9"/>
  <c r="U601" i="9"/>
  <c r="W601" i="9" s="1"/>
  <c r="T603" i="9"/>
  <c r="S603" i="9"/>
  <c r="R603" i="9"/>
  <c r="Q603" i="9"/>
  <c r="O603" i="9"/>
  <c r="N603" i="9"/>
  <c r="M603" i="9"/>
  <c r="K603" i="9"/>
  <c r="I603" i="9"/>
  <c r="U597" i="9"/>
  <c r="V596" i="9"/>
  <c r="U596" i="9"/>
  <c r="W596" i="9" s="1"/>
  <c r="X596" i="9" s="1"/>
  <c r="T598" i="9"/>
  <c r="S598" i="9"/>
  <c r="R598" i="9"/>
  <c r="Q598" i="9"/>
  <c r="P598" i="9"/>
  <c r="N598" i="9"/>
  <c r="M598" i="9"/>
  <c r="L598" i="9"/>
  <c r="J598" i="9"/>
  <c r="I598" i="9"/>
  <c r="U592" i="9"/>
  <c r="V591" i="9"/>
  <c r="U591" i="9"/>
  <c r="W591" i="9" s="1"/>
  <c r="T593" i="9"/>
  <c r="S593" i="9"/>
  <c r="R593" i="9"/>
  <c r="Q593" i="9"/>
  <c r="P593" i="9"/>
  <c r="O593" i="9"/>
  <c r="N593" i="9"/>
  <c r="M593" i="9"/>
  <c r="L593" i="9"/>
  <c r="K593" i="9"/>
  <c r="J593" i="9"/>
  <c r="I593" i="9"/>
  <c r="S588" i="9"/>
  <c r="O588" i="9"/>
  <c r="U587" i="9"/>
  <c r="V586" i="9"/>
  <c r="U586" i="9"/>
  <c r="W586" i="9" s="1"/>
  <c r="T588" i="9"/>
  <c r="R588" i="9"/>
  <c r="Q588" i="9"/>
  <c r="P588" i="9"/>
  <c r="N588" i="9"/>
  <c r="M588" i="9"/>
  <c r="L588" i="9"/>
  <c r="K588" i="9"/>
  <c r="J588" i="9"/>
  <c r="I588" i="9"/>
  <c r="R583" i="9"/>
  <c r="J583" i="9"/>
  <c r="U582" i="9"/>
  <c r="V581" i="9"/>
  <c r="U581" i="9"/>
  <c r="W581" i="9" s="1"/>
  <c r="S583" i="9"/>
  <c r="Q583" i="9"/>
  <c r="O583" i="9"/>
  <c r="N583" i="9"/>
  <c r="M583" i="9"/>
  <c r="K583" i="9"/>
  <c r="I583" i="9"/>
  <c r="M578" i="9"/>
  <c r="I578" i="9"/>
  <c r="U577" i="9"/>
  <c r="V576" i="9"/>
  <c r="U576" i="9"/>
  <c r="W576" i="9" s="1"/>
  <c r="T578" i="9"/>
  <c r="S578" i="9"/>
  <c r="R578" i="9"/>
  <c r="Q578" i="9"/>
  <c r="P578" i="9"/>
  <c r="O578" i="9"/>
  <c r="N578" i="9"/>
  <c r="L578" i="9"/>
  <c r="K578" i="9"/>
  <c r="J578" i="9"/>
  <c r="U575" i="9"/>
  <c r="P573" i="9"/>
  <c r="L573" i="9"/>
  <c r="U572" i="9"/>
  <c r="V571" i="9"/>
  <c r="U571" i="9"/>
  <c r="W571" i="9" s="1"/>
  <c r="T573" i="9"/>
  <c r="S573" i="9"/>
  <c r="R573" i="9"/>
  <c r="Q573" i="9"/>
  <c r="O573" i="9"/>
  <c r="N573" i="9"/>
  <c r="M573" i="9"/>
  <c r="K573" i="9"/>
  <c r="J573" i="9"/>
  <c r="I573" i="9"/>
  <c r="U567" i="9"/>
  <c r="V566" i="9"/>
  <c r="U566" i="9"/>
  <c r="W566" i="9" s="1"/>
  <c r="T568" i="9"/>
  <c r="S568" i="9"/>
  <c r="R568" i="9"/>
  <c r="Q568" i="9"/>
  <c r="P568" i="9"/>
  <c r="O568" i="9"/>
  <c r="N568" i="9"/>
  <c r="M568" i="9"/>
  <c r="L568" i="9"/>
  <c r="K568" i="9"/>
  <c r="J568" i="9"/>
  <c r="I568" i="9"/>
  <c r="R563" i="9"/>
  <c r="I563" i="9"/>
  <c r="S563" i="9"/>
  <c r="U562" i="9"/>
  <c r="V561" i="9"/>
  <c r="U561" i="9"/>
  <c r="W561" i="9" s="1"/>
  <c r="Q563" i="9"/>
  <c r="O563" i="9"/>
  <c r="N563" i="9"/>
  <c r="M563" i="9"/>
  <c r="L563" i="9"/>
  <c r="K563" i="9"/>
  <c r="J563" i="9"/>
  <c r="U560" i="9"/>
  <c r="P558" i="9"/>
  <c r="L558" i="9"/>
  <c r="U557" i="9"/>
  <c r="V556" i="9"/>
  <c r="U556" i="9"/>
  <c r="W556" i="9" s="1"/>
  <c r="T558" i="9"/>
  <c r="S558" i="9"/>
  <c r="R558" i="9"/>
  <c r="Q558" i="9"/>
  <c r="O558" i="9"/>
  <c r="N558" i="9"/>
  <c r="M558" i="9"/>
  <c r="K558" i="9"/>
  <c r="J558" i="9"/>
  <c r="I558" i="9"/>
  <c r="S553" i="9"/>
  <c r="U552" i="9"/>
  <c r="V551" i="9"/>
  <c r="U551" i="9"/>
  <c r="W551" i="9" s="1"/>
  <c r="T553" i="9"/>
  <c r="R553" i="9"/>
  <c r="Q553" i="9"/>
  <c r="P553" i="9"/>
  <c r="O553" i="9"/>
  <c r="N553" i="9"/>
  <c r="M553" i="9"/>
  <c r="L553" i="9"/>
  <c r="K553" i="9"/>
  <c r="J553" i="9"/>
  <c r="I553" i="9"/>
  <c r="J548" i="9"/>
  <c r="U547" i="9"/>
  <c r="V546" i="9"/>
  <c r="U546" i="9"/>
  <c r="W546" i="9" s="1"/>
  <c r="T548" i="9"/>
  <c r="S548" i="9"/>
  <c r="R548" i="9"/>
  <c r="Q548" i="9"/>
  <c r="P548" i="9"/>
  <c r="O548" i="9"/>
  <c r="N548" i="9"/>
  <c r="M548" i="9"/>
  <c r="L548" i="9"/>
  <c r="K548" i="9"/>
  <c r="I548" i="9"/>
  <c r="M543" i="9"/>
  <c r="U542" i="9"/>
  <c r="V541" i="9"/>
  <c r="X541" i="9" s="1"/>
  <c r="U541" i="9"/>
  <c r="W541" i="9" s="1"/>
  <c r="T543" i="9"/>
  <c r="R543" i="9"/>
  <c r="Q543" i="9"/>
  <c r="P543" i="9"/>
  <c r="N543" i="9"/>
  <c r="L543" i="9"/>
  <c r="J543" i="9"/>
  <c r="I543" i="9"/>
  <c r="P538" i="9"/>
  <c r="U537" i="9"/>
  <c r="V536" i="9"/>
  <c r="U536" i="9"/>
  <c r="W536" i="9" s="1"/>
  <c r="T538" i="9"/>
  <c r="S538" i="9"/>
  <c r="R538" i="9"/>
  <c r="Q538" i="9"/>
  <c r="O538" i="9"/>
  <c r="N538" i="9"/>
  <c r="M538" i="9"/>
  <c r="L538" i="9"/>
  <c r="K538" i="9"/>
  <c r="J538" i="9"/>
  <c r="I538" i="9"/>
  <c r="K533" i="9"/>
  <c r="U532" i="9"/>
  <c r="V531" i="9"/>
  <c r="U531" i="9"/>
  <c r="W531" i="9" s="1"/>
  <c r="T533" i="9"/>
  <c r="S533" i="9"/>
  <c r="R533" i="9"/>
  <c r="Q533" i="9"/>
  <c r="P533" i="9"/>
  <c r="O533" i="9"/>
  <c r="N533" i="9"/>
  <c r="M533" i="9"/>
  <c r="L533" i="9"/>
  <c r="J533" i="9"/>
  <c r="I533" i="9"/>
  <c r="U527" i="9"/>
  <c r="V526" i="9"/>
  <c r="U526" i="9"/>
  <c r="W526" i="9" s="1"/>
  <c r="S528" i="9"/>
  <c r="R528" i="9"/>
  <c r="Q528" i="9"/>
  <c r="O528" i="9"/>
  <c r="N528" i="9"/>
  <c r="M528" i="9"/>
  <c r="K528" i="9"/>
  <c r="J528" i="9"/>
  <c r="I528" i="9"/>
  <c r="I523" i="9"/>
  <c r="U522" i="9"/>
  <c r="V521" i="9"/>
  <c r="U521" i="9"/>
  <c r="W521" i="9" s="1"/>
  <c r="T523" i="9"/>
  <c r="S523" i="9"/>
  <c r="R523" i="9"/>
  <c r="Q523" i="9"/>
  <c r="P523" i="9"/>
  <c r="O523" i="9"/>
  <c r="N523" i="9"/>
  <c r="M523" i="9"/>
  <c r="L523" i="9"/>
  <c r="K523" i="9"/>
  <c r="J523" i="9"/>
  <c r="U520" i="9"/>
  <c r="P518" i="9"/>
  <c r="L518" i="9"/>
  <c r="U517" i="9"/>
  <c r="V516" i="9"/>
  <c r="U516" i="9"/>
  <c r="W516" i="9" s="1"/>
  <c r="T518" i="9"/>
  <c r="S518" i="9"/>
  <c r="R518" i="9"/>
  <c r="Q518" i="9"/>
  <c r="O518" i="9"/>
  <c r="N518" i="9"/>
  <c r="M518" i="9"/>
  <c r="K518" i="9"/>
  <c r="J518" i="9"/>
  <c r="I518" i="9"/>
  <c r="S513" i="9"/>
  <c r="U512" i="9"/>
  <c r="V511" i="9"/>
  <c r="U511" i="9"/>
  <c r="W511" i="9" s="1"/>
  <c r="T513" i="9"/>
  <c r="R513" i="9"/>
  <c r="Q513" i="9"/>
  <c r="P513" i="9"/>
  <c r="O513" i="9"/>
  <c r="N513" i="9"/>
  <c r="M513" i="9"/>
  <c r="L513" i="9"/>
  <c r="K513" i="9"/>
  <c r="J513" i="9"/>
  <c r="I513" i="9"/>
  <c r="R508" i="9"/>
  <c r="Q508" i="9"/>
  <c r="M508" i="9"/>
  <c r="U507" i="9"/>
  <c r="V506" i="9"/>
  <c r="U506" i="9"/>
  <c r="W506" i="9" s="1"/>
  <c r="T508" i="9"/>
  <c r="S508" i="9"/>
  <c r="P508" i="9"/>
  <c r="O508" i="9"/>
  <c r="N508" i="9"/>
  <c r="L508" i="9"/>
  <c r="K508" i="9"/>
  <c r="J508" i="9"/>
  <c r="I508" i="9"/>
  <c r="U502" i="9"/>
  <c r="V501" i="9"/>
  <c r="U501" i="9"/>
  <c r="W501" i="9" s="1"/>
  <c r="T503" i="9"/>
  <c r="S503" i="9"/>
  <c r="R503" i="9"/>
  <c r="Q503" i="9"/>
  <c r="P503" i="9"/>
  <c r="O503" i="9"/>
  <c r="N503" i="9"/>
  <c r="M503" i="9"/>
  <c r="L503" i="9"/>
  <c r="K503" i="9"/>
  <c r="J503" i="9"/>
  <c r="I503" i="9"/>
  <c r="M498" i="9"/>
  <c r="I498" i="9"/>
  <c r="U497" i="9"/>
  <c r="V496" i="9"/>
  <c r="U496" i="9"/>
  <c r="W496" i="9" s="1"/>
  <c r="T498" i="9"/>
  <c r="R498" i="9"/>
  <c r="Q498" i="9"/>
  <c r="P498" i="9"/>
  <c r="N498" i="9"/>
  <c r="L498" i="9"/>
  <c r="J498" i="9"/>
  <c r="U495" i="9"/>
  <c r="P493" i="9"/>
  <c r="L493" i="9"/>
  <c r="U492" i="9"/>
  <c r="V491" i="9"/>
  <c r="U491" i="9"/>
  <c r="W491" i="9" s="1"/>
  <c r="X491" i="9" s="1"/>
  <c r="T493" i="9"/>
  <c r="S493" i="9"/>
  <c r="R493" i="9"/>
  <c r="Q493" i="9"/>
  <c r="O493" i="9"/>
  <c r="N493" i="9"/>
  <c r="M493" i="9"/>
  <c r="K493" i="9"/>
  <c r="J493" i="9"/>
  <c r="I493" i="9"/>
  <c r="V487" i="9"/>
  <c r="U487" i="9"/>
  <c r="W487" i="9" s="1"/>
  <c r="X487" i="9" s="1"/>
  <c r="U483" i="9"/>
  <c r="V482" i="9"/>
  <c r="U482" i="9"/>
  <c r="W482" i="9" s="1"/>
  <c r="T484" i="9"/>
  <c r="S484" i="9"/>
  <c r="R484" i="9"/>
  <c r="Q484" i="9"/>
  <c r="P484" i="9"/>
  <c r="O484" i="9"/>
  <c r="N484" i="9"/>
  <c r="M484" i="9"/>
  <c r="L484" i="9"/>
  <c r="K484" i="9"/>
  <c r="J484" i="9"/>
  <c r="I484" i="9"/>
  <c r="T480" i="9"/>
  <c r="P480" i="9"/>
  <c r="L480" i="9"/>
  <c r="U479" i="9"/>
  <c r="T478" i="9"/>
  <c r="S478" i="9"/>
  <c r="R478" i="9"/>
  <c r="Q478" i="9"/>
  <c r="P478" i="9"/>
  <c r="O478" i="9"/>
  <c r="N478" i="9"/>
  <c r="M478" i="9"/>
  <c r="L478" i="9"/>
  <c r="K478" i="9"/>
  <c r="J478" i="9"/>
  <c r="I478" i="9"/>
  <c r="U477" i="9"/>
  <c r="U476" i="9"/>
  <c r="S480" i="9"/>
  <c r="R480" i="9"/>
  <c r="Q480" i="9"/>
  <c r="O480" i="9"/>
  <c r="N480" i="9"/>
  <c r="M480" i="9"/>
  <c r="K480" i="9"/>
  <c r="J480" i="9"/>
  <c r="U475" i="9"/>
  <c r="U472" i="9"/>
  <c r="V471" i="9"/>
  <c r="U471" i="9"/>
  <c r="W471" i="9" s="1"/>
  <c r="T473" i="9"/>
  <c r="S473" i="9"/>
  <c r="R473" i="9"/>
  <c r="Q473" i="9"/>
  <c r="P473" i="9"/>
  <c r="O473" i="9"/>
  <c r="N473" i="9"/>
  <c r="M473" i="9"/>
  <c r="L473" i="9"/>
  <c r="J473" i="9"/>
  <c r="I473" i="9"/>
  <c r="R469" i="9"/>
  <c r="N469" i="9"/>
  <c r="J469" i="9"/>
  <c r="U468" i="9"/>
  <c r="T467" i="9"/>
  <c r="S467" i="9"/>
  <c r="R467" i="9"/>
  <c r="Q467" i="9"/>
  <c r="P467" i="9"/>
  <c r="O467" i="9"/>
  <c r="N467" i="9"/>
  <c r="M467" i="9"/>
  <c r="L467" i="9"/>
  <c r="K467" i="9"/>
  <c r="J467" i="9"/>
  <c r="I467" i="9"/>
  <c r="U466" i="9"/>
  <c r="U465" i="9"/>
  <c r="T469" i="9"/>
  <c r="S469" i="9"/>
  <c r="Q469" i="9"/>
  <c r="P469" i="9"/>
  <c r="O469" i="9"/>
  <c r="M469" i="9"/>
  <c r="L469" i="9"/>
  <c r="K469" i="9"/>
  <c r="I469" i="9"/>
  <c r="O462" i="9"/>
  <c r="U461" i="9"/>
  <c r="V460" i="9"/>
  <c r="U460" i="9"/>
  <c r="W460" i="9" s="1"/>
  <c r="T462" i="9"/>
  <c r="S462" i="9"/>
  <c r="R462" i="9"/>
  <c r="Q462" i="9"/>
  <c r="P462" i="9"/>
  <c r="N462" i="9"/>
  <c r="M462" i="9"/>
  <c r="L462" i="9"/>
  <c r="K462" i="9"/>
  <c r="J462" i="9"/>
  <c r="I462" i="9"/>
  <c r="T458" i="9"/>
  <c r="P458" i="9"/>
  <c r="L458" i="9"/>
  <c r="U457" i="9"/>
  <c r="T456" i="9"/>
  <c r="S456" i="9"/>
  <c r="R456" i="9"/>
  <c r="Q456" i="9"/>
  <c r="P456" i="9"/>
  <c r="O456" i="9"/>
  <c r="N456" i="9"/>
  <c r="M456" i="9"/>
  <c r="L456" i="9"/>
  <c r="K456" i="9"/>
  <c r="J456" i="9"/>
  <c r="I456" i="9"/>
  <c r="U455" i="9"/>
  <c r="U454" i="9"/>
  <c r="S458" i="9"/>
  <c r="R458" i="9"/>
  <c r="Q458" i="9"/>
  <c r="O458" i="9"/>
  <c r="N458" i="9"/>
  <c r="M458" i="9"/>
  <c r="K458" i="9"/>
  <c r="J458" i="9"/>
  <c r="M451" i="9"/>
  <c r="I451" i="9"/>
  <c r="U450" i="9"/>
  <c r="V449" i="9"/>
  <c r="X449" i="9" s="1"/>
  <c r="U449" i="9"/>
  <c r="W449" i="9" s="1"/>
  <c r="T451" i="9"/>
  <c r="R451" i="9"/>
  <c r="Q451" i="9"/>
  <c r="P451" i="9"/>
  <c r="N451" i="9"/>
  <c r="L451" i="9"/>
  <c r="J451" i="9"/>
  <c r="U448" i="9"/>
  <c r="R447" i="9"/>
  <c r="N447" i="9"/>
  <c r="J447" i="9"/>
  <c r="U446" i="9"/>
  <c r="T445" i="9"/>
  <c r="S445" i="9"/>
  <c r="R445" i="9"/>
  <c r="Q445" i="9"/>
  <c r="P445" i="9"/>
  <c r="O445" i="9"/>
  <c r="N445" i="9"/>
  <c r="M445" i="9"/>
  <c r="L445" i="9"/>
  <c r="K445" i="9"/>
  <c r="J445" i="9"/>
  <c r="I445" i="9"/>
  <c r="U444" i="9"/>
  <c r="U443" i="9"/>
  <c r="T447" i="9"/>
  <c r="S447" i="9"/>
  <c r="Q447" i="9"/>
  <c r="P447" i="9"/>
  <c r="O447" i="9"/>
  <c r="M447" i="9"/>
  <c r="L447" i="9"/>
  <c r="K447" i="9"/>
  <c r="I447" i="9"/>
  <c r="S440" i="9"/>
  <c r="O440" i="9"/>
  <c r="U439" i="9"/>
  <c r="W438" i="9"/>
  <c r="V438" i="9"/>
  <c r="U438" i="9"/>
  <c r="T440" i="9"/>
  <c r="R440" i="9"/>
  <c r="Q440" i="9"/>
  <c r="P440" i="9"/>
  <c r="N440" i="9"/>
  <c r="M440" i="9"/>
  <c r="L440" i="9"/>
  <c r="K440" i="9"/>
  <c r="J440" i="9"/>
  <c r="I440" i="9"/>
  <c r="T436" i="9"/>
  <c r="P436" i="9"/>
  <c r="L436" i="9"/>
  <c r="U435" i="9"/>
  <c r="T434" i="9"/>
  <c r="S434" i="9"/>
  <c r="R434" i="9"/>
  <c r="Q434" i="9"/>
  <c r="P434" i="9"/>
  <c r="O434" i="9"/>
  <c r="N434" i="9"/>
  <c r="M434" i="9"/>
  <c r="L434" i="9"/>
  <c r="K434" i="9"/>
  <c r="J434" i="9"/>
  <c r="I434" i="9"/>
  <c r="U433" i="9"/>
  <c r="U432" i="9"/>
  <c r="S436" i="9"/>
  <c r="R436" i="9"/>
  <c r="Q436" i="9"/>
  <c r="O436" i="9"/>
  <c r="N436" i="9"/>
  <c r="M436" i="9"/>
  <c r="K436" i="9"/>
  <c r="J436" i="9"/>
  <c r="Q429" i="9"/>
  <c r="M429" i="9"/>
  <c r="I429" i="9"/>
  <c r="U428" i="9"/>
  <c r="V427" i="9"/>
  <c r="U427" i="9"/>
  <c r="W427" i="9" s="1"/>
  <c r="X427" i="9" s="1"/>
  <c r="R429" i="9"/>
  <c r="N429" i="9"/>
  <c r="J429" i="9"/>
  <c r="N425" i="9"/>
  <c r="K425" i="9"/>
  <c r="J425" i="9"/>
  <c r="U424" i="9"/>
  <c r="T423" i="9"/>
  <c r="S423" i="9"/>
  <c r="R423" i="9"/>
  <c r="Q423" i="9"/>
  <c r="P423" i="9"/>
  <c r="O423" i="9"/>
  <c r="N423" i="9"/>
  <c r="M423" i="9"/>
  <c r="L423" i="9"/>
  <c r="K423" i="9"/>
  <c r="J423" i="9"/>
  <c r="I423" i="9"/>
  <c r="U422" i="9"/>
  <c r="U421" i="9"/>
  <c r="T425" i="9"/>
  <c r="S425" i="9"/>
  <c r="R425" i="9"/>
  <c r="Q425" i="9"/>
  <c r="P425" i="9"/>
  <c r="O425" i="9"/>
  <c r="M425" i="9"/>
  <c r="L425" i="9"/>
  <c r="I425" i="9"/>
  <c r="U417" i="9"/>
  <c r="W416" i="9"/>
  <c r="V416" i="9"/>
  <c r="U416" i="9"/>
  <c r="T418" i="9"/>
  <c r="S418" i="9"/>
  <c r="R418" i="9"/>
  <c r="Q418" i="9"/>
  <c r="P418" i="9"/>
  <c r="O418" i="9"/>
  <c r="N418" i="9"/>
  <c r="M418" i="9"/>
  <c r="L418" i="9"/>
  <c r="K418" i="9"/>
  <c r="J418" i="9"/>
  <c r="I418" i="9"/>
  <c r="T414" i="9"/>
  <c r="Q414" i="9"/>
  <c r="P414" i="9"/>
  <c r="M414" i="9"/>
  <c r="L414" i="9"/>
  <c r="I414" i="9"/>
  <c r="U413" i="9"/>
  <c r="T412" i="9"/>
  <c r="S412" i="9"/>
  <c r="R412" i="9"/>
  <c r="Q412" i="9"/>
  <c r="P412" i="9"/>
  <c r="O412" i="9"/>
  <c r="N412" i="9"/>
  <c r="M412" i="9"/>
  <c r="L412" i="9"/>
  <c r="K412" i="9"/>
  <c r="J412" i="9"/>
  <c r="I412" i="9"/>
  <c r="U411" i="9"/>
  <c r="U410" i="9"/>
  <c r="S414" i="9"/>
  <c r="R414" i="9"/>
  <c r="O414" i="9"/>
  <c r="N414" i="9"/>
  <c r="K414" i="9"/>
  <c r="J414" i="9"/>
  <c r="U409" i="9"/>
  <c r="U406" i="9"/>
  <c r="V405" i="9"/>
  <c r="U405" i="9"/>
  <c r="W405" i="9" s="1"/>
  <c r="T407" i="9"/>
  <c r="S407" i="9"/>
  <c r="R407" i="9"/>
  <c r="Q407" i="9"/>
  <c r="P407" i="9"/>
  <c r="O407" i="9"/>
  <c r="N407" i="9"/>
  <c r="M407" i="9"/>
  <c r="L407" i="9"/>
  <c r="K407" i="9"/>
  <c r="J407" i="9"/>
  <c r="I407" i="9"/>
  <c r="S403" i="9"/>
  <c r="R403" i="9"/>
  <c r="O403" i="9"/>
  <c r="N403" i="9"/>
  <c r="K403" i="9"/>
  <c r="J403" i="9"/>
  <c r="U402" i="9"/>
  <c r="T401" i="9"/>
  <c r="S401" i="9"/>
  <c r="R401" i="9"/>
  <c r="Q401" i="9"/>
  <c r="P401" i="9"/>
  <c r="O401" i="9"/>
  <c r="N401" i="9"/>
  <c r="M401" i="9"/>
  <c r="L401" i="9"/>
  <c r="K401" i="9"/>
  <c r="J401" i="9"/>
  <c r="I401" i="9"/>
  <c r="U400" i="9"/>
  <c r="U399" i="9"/>
  <c r="T403" i="9"/>
  <c r="Q403" i="9"/>
  <c r="P403" i="9"/>
  <c r="M403" i="9"/>
  <c r="L403" i="9"/>
  <c r="I403" i="9"/>
  <c r="L396" i="9"/>
  <c r="U395" i="9"/>
  <c r="V394" i="9"/>
  <c r="U394" i="9"/>
  <c r="W394" i="9" s="1"/>
  <c r="T396" i="9"/>
  <c r="S396" i="9"/>
  <c r="R396" i="9"/>
  <c r="Q396" i="9"/>
  <c r="P396" i="9"/>
  <c r="O396" i="9"/>
  <c r="N396" i="9"/>
  <c r="M396" i="9"/>
  <c r="K396" i="9"/>
  <c r="J396" i="9"/>
  <c r="I396" i="9"/>
  <c r="T392" i="9"/>
  <c r="P392" i="9"/>
  <c r="L392" i="9"/>
  <c r="U391" i="9"/>
  <c r="T390" i="9"/>
  <c r="S390" i="9"/>
  <c r="R390" i="9"/>
  <c r="Q390" i="9"/>
  <c r="P390" i="9"/>
  <c r="O390" i="9"/>
  <c r="N390" i="9"/>
  <c r="M390" i="9"/>
  <c r="L390" i="9"/>
  <c r="K390" i="9"/>
  <c r="J390" i="9"/>
  <c r="I390" i="9"/>
  <c r="U389" i="9"/>
  <c r="U388" i="9"/>
  <c r="R392" i="9"/>
  <c r="Q392" i="9"/>
  <c r="N392" i="9"/>
  <c r="M392" i="9"/>
  <c r="J392" i="9"/>
  <c r="I392" i="9"/>
  <c r="T385" i="9"/>
  <c r="P385" i="9"/>
  <c r="N385" i="9"/>
  <c r="L385" i="9"/>
  <c r="U384" i="9"/>
  <c r="V383" i="9"/>
  <c r="U383" i="9"/>
  <c r="W383" i="9" s="1"/>
  <c r="S385" i="9"/>
  <c r="R385" i="9"/>
  <c r="Q385" i="9"/>
  <c r="O385" i="9"/>
  <c r="M385" i="9"/>
  <c r="K385" i="9"/>
  <c r="J385" i="9"/>
  <c r="I385" i="9"/>
  <c r="R381" i="9"/>
  <c r="N381" i="9"/>
  <c r="J381" i="9"/>
  <c r="S381" i="9"/>
  <c r="U380" i="9"/>
  <c r="T379" i="9"/>
  <c r="S379" i="9"/>
  <c r="R379" i="9"/>
  <c r="Q379" i="9"/>
  <c r="P379" i="9"/>
  <c r="O379" i="9"/>
  <c r="N379" i="9"/>
  <c r="M379" i="9"/>
  <c r="L379" i="9"/>
  <c r="K379" i="9"/>
  <c r="J379" i="9"/>
  <c r="I379" i="9"/>
  <c r="U378" i="9"/>
  <c r="U377" i="9"/>
  <c r="T381" i="9"/>
  <c r="Q381" i="9"/>
  <c r="P381" i="9"/>
  <c r="O381" i="9"/>
  <c r="M381" i="9"/>
  <c r="L381" i="9"/>
  <c r="K381" i="9"/>
  <c r="I381" i="9"/>
  <c r="T374" i="9"/>
  <c r="P374" i="9"/>
  <c r="N374" i="9"/>
  <c r="L374" i="9"/>
  <c r="U373" i="9"/>
  <c r="V372" i="9"/>
  <c r="U372" i="9"/>
  <c r="W372" i="9" s="1"/>
  <c r="S374" i="9"/>
  <c r="R374" i="9"/>
  <c r="Q374" i="9"/>
  <c r="O374" i="9"/>
  <c r="M374" i="9"/>
  <c r="K374" i="9"/>
  <c r="J374" i="9"/>
  <c r="I374" i="9"/>
  <c r="P370" i="9"/>
  <c r="U369" i="9"/>
  <c r="T368" i="9"/>
  <c r="S368" i="9"/>
  <c r="R368" i="9"/>
  <c r="Q368" i="9"/>
  <c r="P368" i="9"/>
  <c r="O368" i="9"/>
  <c r="N368" i="9"/>
  <c r="M368" i="9"/>
  <c r="L368" i="9"/>
  <c r="K368" i="9"/>
  <c r="J368" i="9"/>
  <c r="I368" i="9"/>
  <c r="U367" i="9"/>
  <c r="U366" i="9"/>
  <c r="T370" i="9"/>
  <c r="S370" i="9"/>
  <c r="Q370" i="9"/>
  <c r="O370" i="9"/>
  <c r="M370" i="9"/>
  <c r="L370" i="9"/>
  <c r="K370" i="9"/>
  <c r="I370" i="9"/>
  <c r="U362" i="9"/>
  <c r="V361" i="9"/>
  <c r="U361" i="9"/>
  <c r="W361" i="9" s="1"/>
  <c r="T363" i="9"/>
  <c r="S363" i="9"/>
  <c r="R363" i="9"/>
  <c r="Q363" i="9"/>
  <c r="P363" i="9"/>
  <c r="O363" i="9"/>
  <c r="N363" i="9"/>
  <c r="M363" i="9"/>
  <c r="L363" i="9"/>
  <c r="K363" i="9"/>
  <c r="J363" i="9"/>
  <c r="I363" i="9"/>
  <c r="S359" i="9"/>
  <c r="O359" i="9"/>
  <c r="K359" i="9"/>
  <c r="U358" i="9"/>
  <c r="T357" i="9"/>
  <c r="S357" i="9"/>
  <c r="R357" i="9"/>
  <c r="Q357" i="9"/>
  <c r="P357" i="9"/>
  <c r="O357" i="9"/>
  <c r="N357" i="9"/>
  <c r="M357" i="9"/>
  <c r="L357" i="9"/>
  <c r="K357" i="9"/>
  <c r="J357" i="9"/>
  <c r="I357" i="9"/>
  <c r="U356" i="9"/>
  <c r="U355" i="9"/>
  <c r="T359" i="9"/>
  <c r="R359" i="9"/>
  <c r="Q359" i="9"/>
  <c r="P359" i="9"/>
  <c r="N359" i="9"/>
  <c r="M359" i="9"/>
  <c r="L359" i="9"/>
  <c r="J359" i="9"/>
  <c r="I359" i="9"/>
  <c r="U351" i="9"/>
  <c r="V350" i="9"/>
  <c r="U350" i="9"/>
  <c r="W350" i="9" s="1"/>
  <c r="T352" i="9"/>
  <c r="S352" i="9"/>
  <c r="R352" i="9"/>
  <c r="Q352" i="9"/>
  <c r="P352" i="9"/>
  <c r="O352" i="9"/>
  <c r="N352" i="9"/>
  <c r="M352" i="9"/>
  <c r="L352" i="9"/>
  <c r="K352" i="9"/>
  <c r="J352" i="9"/>
  <c r="I352" i="9"/>
  <c r="T348" i="9"/>
  <c r="Q348" i="9"/>
  <c r="P348" i="9"/>
  <c r="M348" i="9"/>
  <c r="L348" i="9"/>
  <c r="I348" i="9"/>
  <c r="U347" i="9"/>
  <c r="T346" i="9"/>
  <c r="S346" i="9"/>
  <c r="R346" i="9"/>
  <c r="Q346" i="9"/>
  <c r="P346" i="9"/>
  <c r="O346" i="9"/>
  <c r="N346" i="9"/>
  <c r="M346" i="9"/>
  <c r="L346" i="9"/>
  <c r="K346" i="9"/>
  <c r="J346" i="9"/>
  <c r="I346" i="9"/>
  <c r="U346" i="9" s="1"/>
  <c r="W346" i="9" s="1"/>
  <c r="U345" i="9"/>
  <c r="U344" i="9"/>
  <c r="S348" i="9"/>
  <c r="R348" i="9"/>
  <c r="O348" i="9"/>
  <c r="N348" i="9"/>
  <c r="K348" i="9"/>
  <c r="J348" i="9"/>
  <c r="U343" i="9"/>
  <c r="U340" i="9"/>
  <c r="V339" i="9"/>
  <c r="U339" i="9"/>
  <c r="W339" i="9" s="1"/>
  <c r="X339" i="9" s="1"/>
  <c r="T341" i="9"/>
  <c r="S341" i="9"/>
  <c r="R341" i="9"/>
  <c r="Q341" i="9"/>
  <c r="P341" i="9"/>
  <c r="O341" i="9"/>
  <c r="N341" i="9"/>
  <c r="M341" i="9"/>
  <c r="L341" i="9"/>
  <c r="K341" i="9"/>
  <c r="J341" i="9"/>
  <c r="I341" i="9"/>
  <c r="S337" i="9"/>
  <c r="R337" i="9"/>
  <c r="O337" i="9"/>
  <c r="N337" i="9"/>
  <c r="K337" i="9"/>
  <c r="J337" i="9"/>
  <c r="U336" i="9"/>
  <c r="T335" i="9"/>
  <c r="S335" i="9"/>
  <c r="R335" i="9"/>
  <c r="Q335" i="9"/>
  <c r="P335" i="9"/>
  <c r="O335" i="9"/>
  <c r="N335" i="9"/>
  <c r="M335" i="9"/>
  <c r="L335" i="9"/>
  <c r="K335" i="9"/>
  <c r="J335" i="9"/>
  <c r="I335" i="9"/>
  <c r="U334" i="9"/>
  <c r="U333" i="9"/>
  <c r="T337" i="9"/>
  <c r="Q337" i="9"/>
  <c r="P337" i="9"/>
  <c r="M337" i="9"/>
  <c r="I337" i="9"/>
  <c r="U329" i="9"/>
  <c r="V328" i="9"/>
  <c r="U328" i="9"/>
  <c r="W328" i="9" s="1"/>
  <c r="T330" i="9"/>
  <c r="S330" i="9"/>
  <c r="R330" i="9"/>
  <c r="Q330" i="9"/>
  <c r="P330" i="9"/>
  <c r="O330" i="9"/>
  <c r="N330" i="9"/>
  <c r="M330" i="9"/>
  <c r="L330" i="9"/>
  <c r="K330" i="9"/>
  <c r="J330" i="9"/>
  <c r="I330" i="9"/>
  <c r="T326" i="9"/>
  <c r="Q326" i="9"/>
  <c r="P326" i="9"/>
  <c r="M326" i="9"/>
  <c r="L326" i="9"/>
  <c r="I326" i="9"/>
  <c r="U325" i="9"/>
  <c r="T324" i="9"/>
  <c r="S324" i="9"/>
  <c r="R324" i="9"/>
  <c r="Q324" i="9"/>
  <c r="P324" i="9"/>
  <c r="O324" i="9"/>
  <c r="N324" i="9"/>
  <c r="M324" i="9"/>
  <c r="L324" i="9"/>
  <c r="K324" i="9"/>
  <c r="J324" i="9"/>
  <c r="I324" i="9"/>
  <c r="U323" i="9"/>
  <c r="U322" i="9"/>
  <c r="S326" i="9"/>
  <c r="R326" i="9"/>
  <c r="O326" i="9"/>
  <c r="N326" i="9"/>
  <c r="K326" i="9"/>
  <c r="J326" i="9"/>
  <c r="U321" i="9"/>
  <c r="U318" i="9"/>
  <c r="V317" i="9"/>
  <c r="U317" i="9"/>
  <c r="W317" i="9" s="1"/>
  <c r="T319" i="9"/>
  <c r="S319" i="9"/>
  <c r="R319" i="9"/>
  <c r="Q319" i="9"/>
  <c r="P319" i="9"/>
  <c r="O319" i="9"/>
  <c r="N319" i="9"/>
  <c r="M319" i="9"/>
  <c r="L319" i="9"/>
  <c r="K319" i="9"/>
  <c r="J319" i="9"/>
  <c r="I319" i="9"/>
  <c r="S315" i="9"/>
  <c r="R315" i="9"/>
  <c r="O315" i="9"/>
  <c r="N315" i="9"/>
  <c r="K315" i="9"/>
  <c r="J315" i="9"/>
  <c r="U314" i="9"/>
  <c r="T313" i="9"/>
  <c r="S313" i="9"/>
  <c r="R313" i="9"/>
  <c r="Q313" i="9"/>
  <c r="P313" i="9"/>
  <c r="O313" i="9"/>
  <c r="N313" i="9"/>
  <c r="M313" i="9"/>
  <c r="L313" i="9"/>
  <c r="K313" i="9"/>
  <c r="J313" i="9"/>
  <c r="I313" i="9"/>
  <c r="U312" i="9"/>
  <c r="U311" i="9"/>
  <c r="T315" i="9"/>
  <c r="Q315" i="9"/>
  <c r="P315" i="9"/>
  <c r="M315" i="9"/>
  <c r="L315" i="9"/>
  <c r="I315" i="9"/>
  <c r="U307" i="9"/>
  <c r="V306" i="9"/>
  <c r="U306" i="9"/>
  <c r="W306" i="9" s="1"/>
  <c r="T308" i="9"/>
  <c r="S308" i="9"/>
  <c r="R308" i="9"/>
  <c r="Q308" i="9"/>
  <c r="P308" i="9"/>
  <c r="O308" i="9"/>
  <c r="N308" i="9"/>
  <c r="M308" i="9"/>
  <c r="L308" i="9"/>
  <c r="K308" i="9"/>
  <c r="J308" i="9"/>
  <c r="I308" i="9"/>
  <c r="T304" i="9"/>
  <c r="Q304" i="9"/>
  <c r="P304" i="9"/>
  <c r="M304" i="9"/>
  <c r="L304" i="9"/>
  <c r="I304" i="9"/>
  <c r="U303" i="9"/>
  <c r="T302" i="9"/>
  <c r="S302" i="9"/>
  <c r="R302" i="9"/>
  <c r="Q302" i="9"/>
  <c r="P302" i="9"/>
  <c r="O302" i="9"/>
  <c r="N302" i="9"/>
  <c r="M302" i="9"/>
  <c r="L302" i="9"/>
  <c r="K302" i="9"/>
  <c r="J302" i="9"/>
  <c r="I302" i="9"/>
  <c r="U301" i="9"/>
  <c r="U300" i="9"/>
  <c r="S304" i="9"/>
  <c r="R304" i="9"/>
  <c r="O304" i="9"/>
  <c r="N304" i="9"/>
  <c r="K304" i="9"/>
  <c r="J304" i="9"/>
  <c r="U299" i="9"/>
  <c r="U296" i="9"/>
  <c r="V295" i="9"/>
  <c r="U295" i="9"/>
  <c r="W295" i="9" s="1"/>
  <c r="T297" i="9"/>
  <c r="S297" i="9"/>
  <c r="R297" i="9"/>
  <c r="Q297" i="9"/>
  <c r="P297" i="9"/>
  <c r="O297" i="9"/>
  <c r="N297" i="9"/>
  <c r="M297" i="9"/>
  <c r="L297" i="9"/>
  <c r="K297" i="9"/>
  <c r="J297" i="9"/>
  <c r="I297" i="9"/>
  <c r="S293" i="9"/>
  <c r="R293" i="9"/>
  <c r="O293" i="9"/>
  <c r="N293" i="9"/>
  <c r="K293" i="9"/>
  <c r="J293" i="9"/>
  <c r="U292" i="9"/>
  <c r="T291" i="9"/>
  <c r="S291" i="9"/>
  <c r="R291" i="9"/>
  <c r="Q291" i="9"/>
  <c r="P291" i="9"/>
  <c r="O291" i="9"/>
  <c r="N291" i="9"/>
  <c r="M291" i="9"/>
  <c r="L291" i="9"/>
  <c r="K291" i="9"/>
  <c r="J291" i="9"/>
  <c r="I291" i="9"/>
  <c r="U290" i="9"/>
  <c r="U289" i="9"/>
  <c r="T293" i="9"/>
  <c r="Q293" i="9"/>
  <c r="P293" i="9"/>
  <c r="M293" i="9"/>
  <c r="L293" i="9"/>
  <c r="I293" i="9"/>
  <c r="U285" i="9"/>
  <c r="V284" i="9"/>
  <c r="U284" i="9"/>
  <c r="W284" i="9" s="1"/>
  <c r="T286" i="9"/>
  <c r="S286" i="9"/>
  <c r="R286" i="9"/>
  <c r="Q286" i="9"/>
  <c r="P286" i="9"/>
  <c r="O286" i="9"/>
  <c r="N286" i="9"/>
  <c r="M286" i="9"/>
  <c r="L286" i="9"/>
  <c r="K286" i="9"/>
  <c r="J286" i="9"/>
  <c r="I286" i="9"/>
  <c r="Q282" i="9"/>
  <c r="M282" i="9"/>
  <c r="I282" i="9"/>
  <c r="U281" i="9"/>
  <c r="T280" i="9"/>
  <c r="S280" i="9"/>
  <c r="R280" i="9"/>
  <c r="Q280" i="9"/>
  <c r="P280" i="9"/>
  <c r="O280" i="9"/>
  <c r="N280" i="9"/>
  <c r="M280" i="9"/>
  <c r="L280" i="9"/>
  <c r="K280" i="9"/>
  <c r="J280" i="9"/>
  <c r="U279" i="9"/>
  <c r="U278" i="9"/>
  <c r="T282" i="9"/>
  <c r="S282" i="9"/>
  <c r="R282" i="9"/>
  <c r="P282" i="9"/>
  <c r="O282" i="9"/>
  <c r="N282" i="9"/>
  <c r="L282" i="9"/>
  <c r="K282" i="9"/>
  <c r="J282" i="9"/>
  <c r="U277" i="9"/>
  <c r="S275" i="9"/>
  <c r="U274" i="9"/>
  <c r="V273" i="9"/>
  <c r="U273" i="9"/>
  <c r="W273" i="9" s="1"/>
  <c r="T275" i="9"/>
  <c r="R275" i="9"/>
  <c r="P275" i="9"/>
  <c r="O275" i="9"/>
  <c r="N275" i="9"/>
  <c r="L275" i="9"/>
  <c r="K275" i="9"/>
  <c r="J275" i="9"/>
  <c r="T271" i="9"/>
  <c r="S271" i="9"/>
  <c r="P271" i="9"/>
  <c r="O271" i="9"/>
  <c r="L271" i="9"/>
  <c r="K271" i="9"/>
  <c r="U270" i="9"/>
  <c r="T269" i="9"/>
  <c r="S269" i="9"/>
  <c r="R269" i="9"/>
  <c r="Q269" i="9"/>
  <c r="P269" i="9"/>
  <c r="O269" i="9"/>
  <c r="N269" i="9"/>
  <c r="M269" i="9"/>
  <c r="L269" i="9"/>
  <c r="K269" i="9"/>
  <c r="J269" i="9"/>
  <c r="I269" i="9"/>
  <c r="U268" i="9"/>
  <c r="U267" i="9"/>
  <c r="R271" i="9"/>
  <c r="Q271" i="9"/>
  <c r="N271" i="9"/>
  <c r="M271" i="9"/>
  <c r="J271" i="9"/>
  <c r="I271" i="9"/>
  <c r="Q264" i="9"/>
  <c r="U263" i="9"/>
  <c r="V262" i="9"/>
  <c r="U262" i="9"/>
  <c r="W262" i="9" s="1"/>
  <c r="X262" i="9" s="1"/>
  <c r="T264" i="9"/>
  <c r="R264" i="9"/>
  <c r="P264" i="9"/>
  <c r="N264" i="9"/>
  <c r="M264" i="9"/>
  <c r="L264" i="9"/>
  <c r="J264" i="9"/>
  <c r="U261" i="9"/>
  <c r="R260" i="9"/>
  <c r="Q260" i="9"/>
  <c r="N260" i="9"/>
  <c r="M260" i="9"/>
  <c r="J260" i="9"/>
  <c r="I260" i="9"/>
  <c r="U259" i="9"/>
  <c r="T258" i="9"/>
  <c r="S258" i="9"/>
  <c r="R258" i="9"/>
  <c r="Q258" i="9"/>
  <c r="P258" i="9"/>
  <c r="O258" i="9"/>
  <c r="N258" i="9"/>
  <c r="M258" i="9"/>
  <c r="L258" i="9"/>
  <c r="K258" i="9"/>
  <c r="J258" i="9"/>
  <c r="I258" i="9"/>
  <c r="U257" i="9"/>
  <c r="U256" i="9"/>
  <c r="T260" i="9"/>
  <c r="S260" i="9"/>
  <c r="P260" i="9"/>
  <c r="O260" i="9"/>
  <c r="L260" i="9"/>
  <c r="K260" i="9"/>
  <c r="N253" i="9"/>
  <c r="U252" i="9"/>
  <c r="V251" i="9"/>
  <c r="U251" i="9"/>
  <c r="W251" i="9" s="1"/>
  <c r="T253" i="9"/>
  <c r="S253" i="9"/>
  <c r="R253" i="9"/>
  <c r="P253" i="9"/>
  <c r="O253" i="9"/>
  <c r="L253" i="9"/>
  <c r="K253" i="9"/>
  <c r="J253" i="9"/>
  <c r="T249" i="9"/>
  <c r="S249" i="9"/>
  <c r="P249" i="9"/>
  <c r="O249" i="9"/>
  <c r="L249" i="9"/>
  <c r="K249" i="9"/>
  <c r="U248" i="9"/>
  <c r="T247" i="9"/>
  <c r="S247" i="9"/>
  <c r="R247" i="9"/>
  <c r="Q247" i="9"/>
  <c r="P247" i="9"/>
  <c r="O247" i="9"/>
  <c r="N247" i="9"/>
  <c r="M247" i="9"/>
  <c r="L247" i="9"/>
  <c r="K247" i="9"/>
  <c r="J247" i="9"/>
  <c r="I247" i="9"/>
  <c r="U246" i="9"/>
  <c r="U245" i="9"/>
  <c r="Q249" i="9"/>
  <c r="M249" i="9"/>
  <c r="I249" i="9"/>
  <c r="T242" i="9"/>
  <c r="P242" i="9"/>
  <c r="M242" i="9"/>
  <c r="L242" i="9"/>
  <c r="U241" i="9"/>
  <c r="V240" i="9"/>
  <c r="U240" i="9"/>
  <c r="W240" i="9" s="1"/>
  <c r="X240" i="9" s="1"/>
  <c r="R242" i="9"/>
  <c r="Q242" i="9"/>
  <c r="N242" i="9"/>
  <c r="J242" i="9"/>
  <c r="U239" i="9"/>
  <c r="R238" i="9"/>
  <c r="Q238" i="9"/>
  <c r="N238" i="9"/>
  <c r="M238" i="9"/>
  <c r="J238" i="9"/>
  <c r="I238" i="9"/>
  <c r="U237" i="9"/>
  <c r="T236" i="9"/>
  <c r="S236" i="9"/>
  <c r="R236" i="9"/>
  <c r="Q236" i="9"/>
  <c r="P236" i="9"/>
  <c r="O236" i="9"/>
  <c r="N236" i="9"/>
  <c r="M236" i="9"/>
  <c r="L236" i="9"/>
  <c r="K236" i="9"/>
  <c r="J236" i="9"/>
  <c r="I236" i="9"/>
  <c r="U235" i="9"/>
  <c r="U234" i="9"/>
  <c r="U233" i="9"/>
  <c r="S231" i="9"/>
  <c r="O231" i="9"/>
  <c r="K231" i="9"/>
  <c r="U230" i="9"/>
  <c r="V229" i="9"/>
  <c r="U229" i="9"/>
  <c r="W229" i="9" s="1"/>
  <c r="T231" i="9"/>
  <c r="R231" i="9"/>
  <c r="Q231" i="9"/>
  <c r="P231" i="9"/>
  <c r="N231" i="9"/>
  <c r="M231" i="9"/>
  <c r="L231" i="9"/>
  <c r="J231" i="9"/>
  <c r="I231" i="9"/>
  <c r="T227" i="9"/>
  <c r="P227" i="9"/>
  <c r="L227" i="9"/>
  <c r="Q227" i="9"/>
  <c r="U226" i="9"/>
  <c r="T225" i="9"/>
  <c r="S225" i="9"/>
  <c r="R225" i="9"/>
  <c r="Q225" i="9"/>
  <c r="P225" i="9"/>
  <c r="O225" i="9"/>
  <c r="N225" i="9"/>
  <c r="M225" i="9"/>
  <c r="L225" i="9"/>
  <c r="K225" i="9"/>
  <c r="J225" i="9"/>
  <c r="I225" i="9"/>
  <c r="U224" i="9"/>
  <c r="U223" i="9"/>
  <c r="S227" i="9"/>
  <c r="R227" i="9"/>
  <c r="O227" i="9"/>
  <c r="N227" i="9"/>
  <c r="M227" i="9"/>
  <c r="K227" i="9"/>
  <c r="J227" i="9"/>
  <c r="I227" i="9"/>
  <c r="Q220" i="9"/>
  <c r="P220" i="9"/>
  <c r="L220" i="9"/>
  <c r="U219" i="9"/>
  <c r="V218" i="9"/>
  <c r="U218" i="9"/>
  <c r="W218" i="9" s="1"/>
  <c r="T220" i="9"/>
  <c r="R220" i="9"/>
  <c r="N220" i="9"/>
  <c r="M220" i="9"/>
  <c r="J220" i="9"/>
  <c r="U217" i="9"/>
  <c r="R216" i="9"/>
  <c r="N216" i="9"/>
  <c r="K216" i="9"/>
  <c r="J216" i="9"/>
  <c r="Q216" i="9"/>
  <c r="I216" i="9"/>
  <c r="T214" i="9"/>
  <c r="S214" i="9"/>
  <c r="R214" i="9"/>
  <c r="Q214" i="9"/>
  <c r="P214" i="9"/>
  <c r="O214" i="9"/>
  <c r="N214" i="9"/>
  <c r="M214" i="9"/>
  <c r="L214" i="9"/>
  <c r="V214" i="9" s="1"/>
  <c r="K214" i="9"/>
  <c r="J214" i="9"/>
  <c r="I214" i="9"/>
  <c r="U213" i="9"/>
  <c r="U212" i="9"/>
  <c r="T216" i="9"/>
  <c r="S216" i="9"/>
  <c r="P216" i="9"/>
  <c r="O216" i="9"/>
  <c r="M216" i="9"/>
  <c r="L216" i="9"/>
  <c r="U211" i="9"/>
  <c r="R209" i="9"/>
  <c r="L209" i="9"/>
  <c r="K209" i="9"/>
  <c r="J209" i="9"/>
  <c r="U208" i="9"/>
  <c r="V207" i="9"/>
  <c r="U207" i="9"/>
  <c r="W207" i="9" s="1"/>
  <c r="T209" i="9"/>
  <c r="S209" i="9"/>
  <c r="Q209" i="9"/>
  <c r="P209" i="9"/>
  <c r="O209" i="9"/>
  <c r="N209" i="9"/>
  <c r="M209" i="9"/>
  <c r="I209" i="9"/>
  <c r="T205" i="9"/>
  <c r="P205" i="9"/>
  <c r="L205" i="9"/>
  <c r="I205" i="9"/>
  <c r="U204" i="9"/>
  <c r="T203" i="9"/>
  <c r="S203" i="9"/>
  <c r="R203" i="9"/>
  <c r="Q203" i="9"/>
  <c r="P203" i="9"/>
  <c r="O203" i="9"/>
  <c r="N203" i="9"/>
  <c r="M203" i="9"/>
  <c r="L203" i="9"/>
  <c r="K203" i="9"/>
  <c r="J203" i="9"/>
  <c r="I203" i="9"/>
  <c r="U202" i="9"/>
  <c r="U201" i="9"/>
  <c r="S205" i="9"/>
  <c r="R205" i="9"/>
  <c r="O205" i="9"/>
  <c r="N205" i="9"/>
  <c r="M205" i="9"/>
  <c r="K205" i="9"/>
  <c r="J205" i="9"/>
  <c r="U200" i="9"/>
  <c r="T198" i="9"/>
  <c r="P198" i="9"/>
  <c r="U197" i="9"/>
  <c r="V196" i="9"/>
  <c r="U196" i="9"/>
  <c r="W196" i="9" s="1"/>
  <c r="R198" i="9"/>
  <c r="Q198" i="9"/>
  <c r="N198" i="9"/>
  <c r="M198" i="9"/>
  <c r="L198" i="9"/>
  <c r="J198" i="9"/>
  <c r="I198" i="9"/>
  <c r="S194" i="9"/>
  <c r="R194" i="9"/>
  <c r="O194" i="9"/>
  <c r="N194" i="9"/>
  <c r="K194" i="9"/>
  <c r="J194" i="9"/>
  <c r="U193" i="9"/>
  <c r="T192" i="9"/>
  <c r="S192" i="9"/>
  <c r="R192" i="9"/>
  <c r="Q192" i="9"/>
  <c r="P192" i="9"/>
  <c r="O192" i="9"/>
  <c r="N192" i="9"/>
  <c r="V192" i="9" s="1"/>
  <c r="M192" i="9"/>
  <c r="L192" i="9"/>
  <c r="K192" i="9"/>
  <c r="J192" i="9"/>
  <c r="I192" i="9"/>
  <c r="U191" i="9"/>
  <c r="U190" i="9"/>
  <c r="T194" i="9"/>
  <c r="Q194" i="9"/>
  <c r="P194" i="9"/>
  <c r="M194" i="9"/>
  <c r="L194" i="9"/>
  <c r="I194" i="9"/>
  <c r="U186" i="9"/>
  <c r="V185" i="9"/>
  <c r="U185" i="9"/>
  <c r="W185" i="9" s="1"/>
  <c r="T187" i="9"/>
  <c r="S187" i="9"/>
  <c r="R187" i="9"/>
  <c r="Q187" i="9"/>
  <c r="P187" i="9"/>
  <c r="O187" i="9"/>
  <c r="N187" i="9"/>
  <c r="M187" i="9"/>
  <c r="L187" i="9"/>
  <c r="K187" i="9"/>
  <c r="J187" i="9"/>
  <c r="I187" i="9"/>
  <c r="T183" i="9"/>
  <c r="Q183" i="9"/>
  <c r="P183" i="9"/>
  <c r="M183" i="9"/>
  <c r="L183" i="9"/>
  <c r="I183" i="9"/>
  <c r="U182" i="9"/>
  <c r="T181" i="9"/>
  <c r="S181" i="9"/>
  <c r="R181" i="9"/>
  <c r="Q181" i="9"/>
  <c r="P181" i="9"/>
  <c r="O181" i="9"/>
  <c r="N181" i="9"/>
  <c r="M181" i="9"/>
  <c r="L181" i="9"/>
  <c r="K181" i="9"/>
  <c r="J181" i="9"/>
  <c r="I181" i="9"/>
  <c r="U180" i="9"/>
  <c r="U179" i="9"/>
  <c r="S183" i="9"/>
  <c r="R183" i="9"/>
  <c r="O183" i="9"/>
  <c r="N183" i="9"/>
  <c r="K183" i="9"/>
  <c r="J183" i="9"/>
  <c r="U178" i="9"/>
  <c r="U175" i="9"/>
  <c r="V174" i="9"/>
  <c r="U174" i="9"/>
  <c r="W174" i="9" s="1"/>
  <c r="T176" i="9"/>
  <c r="S176" i="9"/>
  <c r="R176" i="9"/>
  <c r="Q176" i="9"/>
  <c r="P176" i="9"/>
  <c r="O176" i="9"/>
  <c r="N176" i="9"/>
  <c r="M176" i="9"/>
  <c r="L176" i="9"/>
  <c r="K176" i="9"/>
  <c r="J176" i="9"/>
  <c r="I176" i="9"/>
  <c r="S172" i="9"/>
  <c r="R172" i="9"/>
  <c r="O172" i="9"/>
  <c r="N172" i="9"/>
  <c r="K172" i="9"/>
  <c r="J172" i="9"/>
  <c r="U171" i="9"/>
  <c r="T170" i="9"/>
  <c r="S170" i="9"/>
  <c r="R170" i="9"/>
  <c r="Q170" i="9"/>
  <c r="P170" i="9"/>
  <c r="O170" i="9"/>
  <c r="N170" i="9"/>
  <c r="M170" i="9"/>
  <c r="L170" i="9"/>
  <c r="K170" i="9"/>
  <c r="J170" i="9"/>
  <c r="I170" i="9"/>
  <c r="U169" i="9"/>
  <c r="U168" i="9"/>
  <c r="T172" i="9"/>
  <c r="Q172" i="9"/>
  <c r="P172" i="9"/>
  <c r="M172" i="9"/>
  <c r="L172" i="9"/>
  <c r="I172" i="9"/>
  <c r="L165" i="9"/>
  <c r="U164" i="9"/>
  <c r="V163" i="9"/>
  <c r="U163" i="9"/>
  <c r="W163" i="9" s="1"/>
  <c r="T165" i="9"/>
  <c r="S165" i="9"/>
  <c r="R165" i="9"/>
  <c r="Q165" i="9"/>
  <c r="P165" i="9"/>
  <c r="O165" i="9"/>
  <c r="N165" i="9"/>
  <c r="M165" i="9"/>
  <c r="K165" i="9"/>
  <c r="J165" i="9"/>
  <c r="I165" i="9"/>
  <c r="T161" i="9"/>
  <c r="Q161" i="9"/>
  <c r="P161" i="9"/>
  <c r="M161" i="9"/>
  <c r="L161" i="9"/>
  <c r="I161" i="9"/>
  <c r="U160" i="9"/>
  <c r="T159" i="9"/>
  <c r="S159" i="9"/>
  <c r="R159" i="9"/>
  <c r="Q159" i="9"/>
  <c r="P159" i="9"/>
  <c r="O159" i="9"/>
  <c r="N159" i="9"/>
  <c r="M159" i="9"/>
  <c r="L159" i="9"/>
  <c r="K159" i="9"/>
  <c r="J159" i="9"/>
  <c r="I159" i="9"/>
  <c r="U158" i="9"/>
  <c r="U157" i="9"/>
  <c r="S161" i="9"/>
  <c r="R161" i="9"/>
  <c r="O161" i="9"/>
  <c r="N161" i="9"/>
  <c r="J161" i="9"/>
  <c r="U153" i="9"/>
  <c r="V152" i="9"/>
  <c r="U152" i="9"/>
  <c r="W152" i="9" s="1"/>
  <c r="X152" i="9" s="1"/>
  <c r="T154" i="9"/>
  <c r="S154" i="9"/>
  <c r="R154" i="9"/>
  <c r="Q154" i="9"/>
  <c r="P154" i="9"/>
  <c r="O154" i="9"/>
  <c r="N154" i="9"/>
  <c r="M154" i="9"/>
  <c r="L154" i="9"/>
  <c r="K154" i="9"/>
  <c r="J154" i="9"/>
  <c r="I154" i="9"/>
  <c r="S150" i="9"/>
  <c r="R150" i="9"/>
  <c r="O150" i="9"/>
  <c r="N150" i="9"/>
  <c r="K150" i="9"/>
  <c r="J150" i="9"/>
  <c r="U149" i="9"/>
  <c r="T148" i="9"/>
  <c r="S148" i="9"/>
  <c r="R148" i="9"/>
  <c r="Q148" i="9"/>
  <c r="P148" i="9"/>
  <c r="O148" i="9"/>
  <c r="N148" i="9"/>
  <c r="M148" i="9"/>
  <c r="L148" i="9"/>
  <c r="K148" i="9"/>
  <c r="J148" i="9"/>
  <c r="I148" i="9"/>
  <c r="U147" i="9"/>
  <c r="U146" i="9"/>
  <c r="T150" i="9"/>
  <c r="Q150" i="9"/>
  <c r="P150" i="9"/>
  <c r="M150" i="9"/>
  <c r="L150" i="9"/>
  <c r="I150" i="9"/>
  <c r="T143" i="9"/>
  <c r="Q143" i="9"/>
  <c r="P143" i="9"/>
  <c r="N143" i="9"/>
  <c r="M143" i="9"/>
  <c r="L143" i="9"/>
  <c r="K143" i="9"/>
  <c r="U142" i="9"/>
  <c r="V141" i="9"/>
  <c r="U141" i="9"/>
  <c r="W141" i="9" s="1"/>
  <c r="S143" i="9"/>
  <c r="R143" i="9"/>
  <c r="O143" i="9"/>
  <c r="J143" i="9"/>
  <c r="I143" i="9"/>
  <c r="T139" i="9"/>
  <c r="Q139" i="9"/>
  <c r="P139" i="9"/>
  <c r="M139" i="9"/>
  <c r="L139" i="9"/>
  <c r="I139" i="9"/>
  <c r="U138" i="9"/>
  <c r="T137" i="9"/>
  <c r="S137" i="9"/>
  <c r="R137" i="9"/>
  <c r="Q137" i="9"/>
  <c r="P137" i="9"/>
  <c r="O137" i="9"/>
  <c r="N137" i="9"/>
  <c r="M137" i="9"/>
  <c r="L137" i="9"/>
  <c r="K137" i="9"/>
  <c r="J137" i="9"/>
  <c r="I137" i="9"/>
  <c r="U136" i="9"/>
  <c r="U135" i="9"/>
  <c r="S139" i="9"/>
  <c r="R139" i="9"/>
  <c r="O139" i="9"/>
  <c r="N139" i="9"/>
  <c r="K139" i="9"/>
  <c r="J139" i="9"/>
  <c r="U134" i="9"/>
  <c r="U131" i="9"/>
  <c r="V130" i="9"/>
  <c r="U130" i="9"/>
  <c r="W130" i="9" s="1"/>
  <c r="T132" i="9"/>
  <c r="S132" i="9"/>
  <c r="R132" i="9"/>
  <c r="Q132" i="9"/>
  <c r="P132" i="9"/>
  <c r="O132" i="9"/>
  <c r="N132" i="9"/>
  <c r="M132" i="9"/>
  <c r="L132" i="9"/>
  <c r="K132" i="9"/>
  <c r="J132" i="9"/>
  <c r="I132" i="9"/>
  <c r="S128" i="9"/>
  <c r="R128" i="9"/>
  <c r="O128" i="9"/>
  <c r="N128" i="9"/>
  <c r="K128" i="9"/>
  <c r="J128" i="9"/>
  <c r="U127" i="9"/>
  <c r="T126" i="9"/>
  <c r="S126" i="9"/>
  <c r="R126" i="9"/>
  <c r="Q126" i="9"/>
  <c r="P126" i="9"/>
  <c r="O126" i="9"/>
  <c r="N126" i="9"/>
  <c r="M126" i="9"/>
  <c r="L126" i="9"/>
  <c r="K126" i="9"/>
  <c r="J126" i="9"/>
  <c r="I126" i="9"/>
  <c r="U125" i="9"/>
  <c r="U124" i="9"/>
  <c r="T128" i="9"/>
  <c r="Q128" i="9"/>
  <c r="P128" i="9"/>
  <c r="M128" i="9"/>
  <c r="L128" i="9"/>
  <c r="I128" i="9"/>
  <c r="L121" i="9"/>
  <c r="U120" i="9"/>
  <c r="V119" i="9"/>
  <c r="U119" i="9"/>
  <c r="W119" i="9" s="1"/>
  <c r="T121" i="9"/>
  <c r="S121" i="9"/>
  <c r="R121" i="9"/>
  <c r="Q121" i="9"/>
  <c r="P121" i="9"/>
  <c r="O121" i="9"/>
  <c r="N121" i="9"/>
  <c r="M121" i="9"/>
  <c r="K121" i="9"/>
  <c r="I121" i="9"/>
  <c r="T117" i="9"/>
  <c r="Q117" i="9"/>
  <c r="P117" i="9"/>
  <c r="M117" i="9"/>
  <c r="L117" i="9"/>
  <c r="I117" i="9"/>
  <c r="U116" i="9"/>
  <c r="T115" i="9"/>
  <c r="S115" i="9"/>
  <c r="R115" i="9"/>
  <c r="Q115" i="9"/>
  <c r="P115" i="9"/>
  <c r="O115" i="9"/>
  <c r="N115" i="9"/>
  <c r="M115" i="9"/>
  <c r="L115" i="9"/>
  <c r="K115" i="9"/>
  <c r="J115" i="9"/>
  <c r="I115" i="9"/>
  <c r="U114" i="9"/>
  <c r="U113" i="9"/>
  <c r="S117" i="9"/>
  <c r="R117" i="9"/>
  <c r="O117" i="9"/>
  <c r="N117" i="9"/>
  <c r="J117" i="9"/>
  <c r="U109" i="9"/>
  <c r="V108" i="9"/>
  <c r="U108" i="9"/>
  <c r="W108" i="9" s="1"/>
  <c r="T110" i="9"/>
  <c r="S110" i="9"/>
  <c r="R110" i="9"/>
  <c r="Q110" i="9"/>
  <c r="P110" i="9"/>
  <c r="O110" i="9"/>
  <c r="N110" i="9"/>
  <c r="M110" i="9"/>
  <c r="L110" i="9"/>
  <c r="K110" i="9"/>
  <c r="J110" i="9"/>
  <c r="I110" i="9"/>
  <c r="S106" i="9"/>
  <c r="R106" i="9"/>
  <c r="O106" i="9"/>
  <c r="N106" i="9"/>
  <c r="K106" i="9"/>
  <c r="J106" i="9"/>
  <c r="U105" i="9"/>
  <c r="T104" i="9"/>
  <c r="S104" i="9"/>
  <c r="R104" i="9"/>
  <c r="Q104" i="9"/>
  <c r="P104" i="9"/>
  <c r="O104" i="9"/>
  <c r="N104" i="9"/>
  <c r="M104" i="9"/>
  <c r="L104" i="9"/>
  <c r="K104" i="9"/>
  <c r="J104" i="9"/>
  <c r="I104" i="9"/>
  <c r="U103" i="9"/>
  <c r="U102" i="9"/>
  <c r="T106" i="9"/>
  <c r="Q106" i="9"/>
  <c r="P106" i="9"/>
  <c r="M106" i="9"/>
  <c r="L106" i="9"/>
  <c r="I106" i="9"/>
  <c r="S100" i="9"/>
  <c r="R100" i="9"/>
  <c r="O100" i="9"/>
  <c r="N100" i="9"/>
  <c r="K100" i="9"/>
  <c r="J100" i="9"/>
  <c r="U99" i="9"/>
  <c r="T98" i="9"/>
  <c r="S98" i="9"/>
  <c r="R98" i="9"/>
  <c r="Q98" i="9"/>
  <c r="P98" i="9"/>
  <c r="O98" i="9"/>
  <c r="N98" i="9"/>
  <c r="M98" i="9"/>
  <c r="L98" i="9"/>
  <c r="K98" i="9"/>
  <c r="J98" i="9"/>
  <c r="I98" i="9"/>
  <c r="U97" i="9"/>
  <c r="U96" i="9"/>
  <c r="T100" i="9"/>
  <c r="Q100" i="9"/>
  <c r="M100" i="9"/>
  <c r="I100" i="9"/>
  <c r="P93" i="9"/>
  <c r="O93" i="9"/>
  <c r="U92" i="9"/>
  <c r="V91" i="9"/>
  <c r="U91" i="9"/>
  <c r="W91" i="9" s="1"/>
  <c r="T93" i="9"/>
  <c r="S93" i="9"/>
  <c r="R93" i="9"/>
  <c r="Q93" i="9"/>
  <c r="N93" i="9"/>
  <c r="M93" i="9"/>
  <c r="L93" i="9"/>
  <c r="K93" i="9"/>
  <c r="J93" i="9"/>
  <c r="I93" i="9"/>
  <c r="T89" i="9"/>
  <c r="P89" i="9"/>
  <c r="M89" i="9"/>
  <c r="L89" i="9"/>
  <c r="U88" i="9"/>
  <c r="T87" i="9"/>
  <c r="S87" i="9"/>
  <c r="R87" i="9"/>
  <c r="Q87" i="9"/>
  <c r="P87" i="9"/>
  <c r="O87" i="9"/>
  <c r="N87" i="9"/>
  <c r="M87" i="9"/>
  <c r="L87" i="9"/>
  <c r="K87" i="9"/>
  <c r="J87" i="9"/>
  <c r="I87" i="9"/>
  <c r="U86" i="9"/>
  <c r="U85" i="9"/>
  <c r="R89" i="9"/>
  <c r="Q89" i="9"/>
  <c r="N89" i="9"/>
  <c r="J89" i="9"/>
  <c r="I89" i="9"/>
  <c r="T82" i="9"/>
  <c r="N82" i="9"/>
  <c r="L82" i="9"/>
  <c r="P82" i="9"/>
  <c r="U81" i="9"/>
  <c r="V80" i="9"/>
  <c r="U80" i="9"/>
  <c r="W80" i="9" s="1"/>
  <c r="R82" i="9"/>
  <c r="Q82" i="9"/>
  <c r="M82" i="9"/>
  <c r="J82" i="9"/>
  <c r="I82" i="9"/>
  <c r="S78" i="9"/>
  <c r="R78" i="9"/>
  <c r="O78" i="9"/>
  <c r="N78" i="9"/>
  <c r="K78" i="9"/>
  <c r="J78" i="9"/>
  <c r="U77" i="9"/>
  <c r="T76" i="9"/>
  <c r="S76" i="9"/>
  <c r="R76" i="9"/>
  <c r="Q76" i="9"/>
  <c r="P76" i="9"/>
  <c r="O76" i="9"/>
  <c r="N76" i="9"/>
  <c r="M76" i="9"/>
  <c r="L76" i="9"/>
  <c r="K76" i="9"/>
  <c r="J76" i="9"/>
  <c r="I76" i="9"/>
  <c r="U75" i="9"/>
  <c r="U74" i="9"/>
  <c r="T78" i="9"/>
  <c r="Q78" i="9"/>
  <c r="P78" i="9"/>
  <c r="M78" i="9"/>
  <c r="L78" i="9"/>
  <c r="I78" i="9"/>
  <c r="U70" i="9"/>
  <c r="V69" i="9"/>
  <c r="U69" i="9"/>
  <c r="W69" i="9" s="1"/>
  <c r="T71" i="9"/>
  <c r="S71" i="9"/>
  <c r="R71" i="9"/>
  <c r="Q71" i="9"/>
  <c r="P71" i="9"/>
  <c r="O71" i="9"/>
  <c r="N71" i="9"/>
  <c r="M71" i="9"/>
  <c r="L71" i="9"/>
  <c r="K71" i="9"/>
  <c r="J71" i="9"/>
  <c r="I71" i="9"/>
  <c r="T67" i="9"/>
  <c r="Q67" i="9"/>
  <c r="P67" i="9"/>
  <c r="M67" i="9"/>
  <c r="L67" i="9"/>
  <c r="I67" i="9"/>
  <c r="U66" i="9"/>
  <c r="T65" i="9"/>
  <c r="S65" i="9"/>
  <c r="R65" i="9"/>
  <c r="Q65" i="9"/>
  <c r="P65" i="9"/>
  <c r="O65" i="9"/>
  <c r="N65" i="9"/>
  <c r="M65" i="9"/>
  <c r="L65" i="9"/>
  <c r="K65" i="9"/>
  <c r="J65" i="9"/>
  <c r="I65" i="9"/>
  <c r="U64" i="9"/>
  <c r="U63" i="9"/>
  <c r="S67" i="9"/>
  <c r="R67" i="9"/>
  <c r="O67" i="9"/>
  <c r="N67" i="9"/>
  <c r="K67" i="9"/>
  <c r="J67" i="9"/>
  <c r="U62" i="9"/>
  <c r="U59" i="9"/>
  <c r="V58" i="9"/>
  <c r="U58" i="9"/>
  <c r="W58" i="9" s="1"/>
  <c r="T60" i="9"/>
  <c r="S60" i="9"/>
  <c r="R60" i="9"/>
  <c r="Q60" i="9"/>
  <c r="P60" i="9"/>
  <c r="O60" i="9"/>
  <c r="N60" i="9"/>
  <c r="M60" i="9"/>
  <c r="L60" i="9"/>
  <c r="K60" i="9"/>
  <c r="J60" i="9"/>
  <c r="U57" i="9"/>
  <c r="S56" i="9"/>
  <c r="R56" i="9"/>
  <c r="O56" i="9"/>
  <c r="N56" i="9"/>
  <c r="K56" i="9"/>
  <c r="J56" i="9"/>
  <c r="U55" i="9"/>
  <c r="T54" i="9"/>
  <c r="S54" i="9"/>
  <c r="R54" i="9"/>
  <c r="Q54" i="9"/>
  <c r="P54" i="9"/>
  <c r="O54" i="9"/>
  <c r="N54" i="9"/>
  <c r="M54" i="9"/>
  <c r="V54" i="9" s="1"/>
  <c r="L54" i="9"/>
  <c r="K54" i="9"/>
  <c r="J54" i="9"/>
  <c r="I54" i="9"/>
  <c r="U54" i="9" s="1"/>
  <c r="W54" i="9" s="1"/>
  <c r="U53" i="9"/>
  <c r="U52" i="9"/>
  <c r="T56" i="9"/>
  <c r="Q56" i="9"/>
  <c r="P56" i="9"/>
  <c r="M56" i="9"/>
  <c r="L56" i="9"/>
  <c r="I56" i="9"/>
  <c r="U48" i="9"/>
  <c r="V47" i="9"/>
  <c r="U47" i="9"/>
  <c r="W47" i="9" s="1"/>
  <c r="T49" i="9"/>
  <c r="S49" i="9"/>
  <c r="R49" i="9"/>
  <c r="Q49" i="9"/>
  <c r="P49" i="9"/>
  <c r="O49" i="9"/>
  <c r="N49" i="9"/>
  <c r="M49" i="9"/>
  <c r="L49" i="9"/>
  <c r="K49" i="9"/>
  <c r="J49" i="9"/>
  <c r="I49" i="9"/>
  <c r="T45" i="9"/>
  <c r="Q45" i="9"/>
  <c r="P45" i="9"/>
  <c r="M45" i="9"/>
  <c r="L45" i="9"/>
  <c r="I45" i="9"/>
  <c r="U44" i="9"/>
  <c r="T43" i="9"/>
  <c r="R43" i="9"/>
  <c r="Q43" i="9"/>
  <c r="P43" i="9"/>
  <c r="O43" i="9"/>
  <c r="N43" i="9"/>
  <c r="M43" i="9"/>
  <c r="L43" i="9"/>
  <c r="K43" i="9"/>
  <c r="J43" i="9"/>
  <c r="I43" i="9"/>
  <c r="U42" i="9"/>
  <c r="U41" i="9"/>
  <c r="S45" i="9"/>
  <c r="R45" i="9"/>
  <c r="O45" i="9"/>
  <c r="N45" i="9"/>
  <c r="K45" i="9"/>
  <c r="J45" i="9"/>
  <c r="U40" i="9"/>
  <c r="U37" i="9"/>
  <c r="V36" i="9"/>
  <c r="U36" i="9"/>
  <c r="W36" i="9" s="1"/>
  <c r="R38" i="9"/>
  <c r="Q38" i="9"/>
  <c r="N38" i="9"/>
  <c r="M38" i="9"/>
  <c r="U35" i="9"/>
  <c r="S34" i="9"/>
  <c r="R34" i="9"/>
  <c r="O34" i="9"/>
  <c r="N34" i="9"/>
  <c r="K34" i="9"/>
  <c r="J34" i="9"/>
  <c r="U33" i="9"/>
  <c r="T32" i="9"/>
  <c r="S32" i="9"/>
  <c r="R32" i="9"/>
  <c r="Q32" i="9"/>
  <c r="P32" i="9"/>
  <c r="O32" i="9"/>
  <c r="N32" i="9"/>
  <c r="M32" i="9"/>
  <c r="L32" i="9"/>
  <c r="K32" i="9"/>
  <c r="J32" i="9"/>
  <c r="I32" i="9"/>
  <c r="U31" i="9"/>
  <c r="U30" i="9"/>
  <c r="T34" i="9"/>
  <c r="Q34" i="9"/>
  <c r="P34" i="9"/>
  <c r="M34" i="9"/>
  <c r="L34" i="9"/>
  <c r="I34" i="9"/>
  <c r="B29" i="9"/>
  <c r="B40" i="9" s="1"/>
  <c r="B51" i="9" s="1"/>
  <c r="B62" i="9" s="1"/>
  <c r="B73" i="9" s="1"/>
  <c r="B84" i="9" s="1"/>
  <c r="B95" i="9" s="1"/>
  <c r="B101" i="9" s="1"/>
  <c r="B112" i="9" s="1"/>
  <c r="B123" i="9" s="1"/>
  <c r="B134" i="9" s="1"/>
  <c r="B145" i="9" s="1"/>
  <c r="B156" i="9" s="1"/>
  <c r="B167" i="9" s="1"/>
  <c r="B178" i="9" s="1"/>
  <c r="B189" i="9" s="1"/>
  <c r="B200" i="9" s="1"/>
  <c r="B211" i="9" s="1"/>
  <c r="B222" i="9" s="1"/>
  <c r="B233" i="9" s="1"/>
  <c r="B244" i="9" s="1"/>
  <c r="B255" i="9" s="1"/>
  <c r="B266" i="9" s="1"/>
  <c r="B277" i="9" s="1"/>
  <c r="B288" i="9" s="1"/>
  <c r="B299" i="9" s="1"/>
  <c r="B310" i="9" s="1"/>
  <c r="B321" i="9" s="1"/>
  <c r="B332" i="9" s="1"/>
  <c r="B343" i="9" s="1"/>
  <c r="B354" i="9" s="1"/>
  <c r="B365" i="9" s="1"/>
  <c r="B376" i="9" s="1"/>
  <c r="B387" i="9" s="1"/>
  <c r="B398" i="9" s="1"/>
  <c r="B409" i="9" s="1"/>
  <c r="B420" i="9" s="1"/>
  <c r="B431" i="9" s="1"/>
  <c r="B442" i="9" s="1"/>
  <c r="B453" i="9" s="1"/>
  <c r="B464" i="9" s="1"/>
  <c r="B475" i="9" s="1"/>
  <c r="B486" i="9" s="1"/>
  <c r="B490" i="9" s="1"/>
  <c r="B495" i="9" s="1"/>
  <c r="B500" i="9" s="1"/>
  <c r="B505" i="9" s="1"/>
  <c r="B510" i="9" s="1"/>
  <c r="B515" i="9" s="1"/>
  <c r="B520" i="9" s="1"/>
  <c r="B525" i="9" s="1"/>
  <c r="B530" i="9" s="1"/>
  <c r="B535" i="9" s="1"/>
  <c r="B540" i="9" s="1"/>
  <c r="B545" i="9" s="1"/>
  <c r="B550" i="9" s="1"/>
  <c r="B555" i="9" s="1"/>
  <c r="B560" i="9" s="1"/>
  <c r="B565" i="9" s="1"/>
  <c r="B570" i="9" s="1"/>
  <c r="B575" i="9" s="1"/>
  <c r="B580" i="9" s="1"/>
  <c r="B585" i="9" s="1"/>
  <c r="B590" i="9" s="1"/>
  <c r="B595" i="9" s="1"/>
  <c r="B600" i="9" s="1"/>
  <c r="B605" i="9" s="1"/>
  <c r="B610" i="9" s="1"/>
  <c r="B615" i="9" s="1"/>
  <c r="B620" i="9" s="1"/>
  <c r="B625" i="9" s="1"/>
  <c r="B630" i="9" s="1"/>
  <c r="B635" i="9" s="1"/>
  <c r="U26" i="9"/>
  <c r="V25" i="9"/>
  <c r="U25" i="9"/>
  <c r="W25" i="9" s="1"/>
  <c r="T27" i="9"/>
  <c r="S27" i="9"/>
  <c r="R27" i="9"/>
  <c r="Q27" i="9"/>
  <c r="P27" i="9"/>
  <c r="O27" i="9"/>
  <c r="N27" i="9"/>
  <c r="M27" i="9"/>
  <c r="L27" i="9"/>
  <c r="K27" i="9"/>
  <c r="J27" i="9"/>
  <c r="U24" i="9"/>
  <c r="T23" i="9"/>
  <c r="Q23" i="9"/>
  <c r="P23" i="9"/>
  <c r="M23" i="9"/>
  <c r="L23" i="9"/>
  <c r="U22" i="9"/>
  <c r="T21" i="9"/>
  <c r="S21" i="9"/>
  <c r="R21" i="9"/>
  <c r="Q21" i="9"/>
  <c r="P21" i="9"/>
  <c r="O21" i="9"/>
  <c r="N21" i="9"/>
  <c r="M21" i="9"/>
  <c r="L21" i="9"/>
  <c r="K21" i="9"/>
  <c r="J21" i="9"/>
  <c r="U20" i="9"/>
  <c r="U19" i="9"/>
  <c r="S23" i="9"/>
  <c r="R23" i="9"/>
  <c r="O23" i="9"/>
  <c r="N23" i="9"/>
  <c r="K23" i="9"/>
  <c r="J23" i="9"/>
  <c r="U18" i="9"/>
  <c r="Z613" i="9" l="1"/>
  <c r="V43" i="9"/>
  <c r="X566" i="9"/>
  <c r="Z608" i="9"/>
  <c r="AB608" i="9" s="1"/>
  <c r="X616" i="9"/>
  <c r="X80" i="9"/>
  <c r="X130" i="9"/>
  <c r="U137" i="9"/>
  <c r="W137" i="9" s="1"/>
  <c r="X174" i="9"/>
  <c r="U181" i="9"/>
  <c r="W181" i="9" s="1"/>
  <c r="V247" i="9"/>
  <c r="U313" i="9"/>
  <c r="W313" i="9" s="1"/>
  <c r="Z326" i="9"/>
  <c r="Z330" i="9"/>
  <c r="X361" i="9"/>
  <c r="X471" i="9"/>
  <c r="X571" i="9"/>
  <c r="X576" i="9"/>
  <c r="X591" i="9"/>
  <c r="V21" i="9"/>
  <c r="V98" i="9"/>
  <c r="X98" i="9" s="1"/>
  <c r="V159" i="9"/>
  <c r="U280" i="9"/>
  <c r="W280" i="9" s="1"/>
  <c r="V302" i="9"/>
  <c r="Z71" i="9"/>
  <c r="AB71" i="9" s="1"/>
  <c r="V76" i="9"/>
  <c r="V137" i="9"/>
  <c r="V225" i="9"/>
  <c r="V236" i="9"/>
  <c r="Z363" i="9"/>
  <c r="X496" i="9"/>
  <c r="X536" i="9"/>
  <c r="Z593" i="9"/>
  <c r="X631" i="9"/>
  <c r="X58" i="9"/>
  <c r="U65" i="9"/>
  <c r="W65" i="9" s="1"/>
  <c r="X69" i="9"/>
  <c r="U98" i="9"/>
  <c r="W98" i="9" s="1"/>
  <c r="V104" i="9"/>
  <c r="U115" i="9"/>
  <c r="W115" i="9" s="1"/>
  <c r="X163" i="9"/>
  <c r="Z187" i="9"/>
  <c r="X196" i="9"/>
  <c r="U214" i="9"/>
  <c r="W214" i="9" s="1"/>
  <c r="X218" i="9"/>
  <c r="U225" i="9"/>
  <c r="W225" i="9" s="1"/>
  <c r="U236" i="9"/>
  <c r="W236" i="9" s="1"/>
  <c r="V269" i="9"/>
  <c r="V280" i="9"/>
  <c r="X280" i="9" s="1"/>
  <c r="U297" i="9"/>
  <c r="AA297" i="9" s="1"/>
  <c r="X295" i="9"/>
  <c r="U302" i="9"/>
  <c r="W302" i="9" s="1"/>
  <c r="X306" i="9"/>
  <c r="V313" i="9"/>
  <c r="U335" i="9"/>
  <c r="W335" i="9" s="1"/>
  <c r="Z348" i="9"/>
  <c r="V368" i="9"/>
  <c r="V379" i="9"/>
  <c r="V390" i="9"/>
  <c r="X405" i="9"/>
  <c r="U412" i="9"/>
  <c r="W412" i="9" s="1"/>
  <c r="X416" i="9"/>
  <c r="X438" i="9"/>
  <c r="U445" i="9"/>
  <c r="W445" i="9" s="1"/>
  <c r="V445" i="9"/>
  <c r="X445" i="9" s="1"/>
  <c r="U456" i="9"/>
  <c r="W456" i="9" s="1"/>
  <c r="X460" i="9"/>
  <c r="X501" i="9"/>
  <c r="X506" i="9"/>
  <c r="X526" i="9"/>
  <c r="Z548" i="9"/>
  <c r="X586" i="9"/>
  <c r="X606" i="9"/>
  <c r="Z106" i="9"/>
  <c r="V148" i="9"/>
  <c r="U159" i="9"/>
  <c r="W159" i="9" s="1"/>
  <c r="X159" i="9" s="1"/>
  <c r="V170" i="9"/>
  <c r="Z176" i="9"/>
  <c r="V181" i="9"/>
  <c r="X181" i="9" s="1"/>
  <c r="V203" i="9"/>
  <c r="Z231" i="9"/>
  <c r="U258" i="9"/>
  <c r="W258" i="9" s="1"/>
  <c r="U286" i="9"/>
  <c r="AA286" i="9" s="1"/>
  <c r="U291" i="9"/>
  <c r="W291" i="9" s="1"/>
  <c r="V324" i="9"/>
  <c r="V335" i="9"/>
  <c r="Z341" i="9"/>
  <c r="U357" i="9"/>
  <c r="W357" i="9" s="1"/>
  <c r="X394" i="9"/>
  <c r="U493" i="9"/>
  <c r="AA493" i="9" s="1"/>
  <c r="X25" i="9"/>
  <c r="U32" i="9"/>
  <c r="W32" i="9" s="1"/>
  <c r="V32" i="9"/>
  <c r="X32" i="9" s="1"/>
  <c r="X36" i="9"/>
  <c r="X47" i="9"/>
  <c r="V65" i="9"/>
  <c r="X65" i="9" s="1"/>
  <c r="X108" i="9"/>
  <c r="V115" i="9"/>
  <c r="X119" i="9"/>
  <c r="U128" i="9"/>
  <c r="AA128" i="9" s="1"/>
  <c r="Z139" i="9"/>
  <c r="U183" i="9"/>
  <c r="AA183" i="9" s="1"/>
  <c r="U192" i="9"/>
  <c r="W192" i="9" s="1"/>
  <c r="U227" i="9"/>
  <c r="AA227" i="9" s="1"/>
  <c r="X284" i="9"/>
  <c r="V291" i="9"/>
  <c r="X317" i="9"/>
  <c r="U324" i="9"/>
  <c r="W324" i="9" s="1"/>
  <c r="X328" i="9"/>
  <c r="V346" i="9"/>
  <c r="X346" i="9" s="1"/>
  <c r="V357" i="9"/>
  <c r="U385" i="9"/>
  <c r="AA385" i="9" s="1"/>
  <c r="X383" i="9"/>
  <c r="V401" i="9"/>
  <c r="Z407" i="9"/>
  <c r="Z447" i="9"/>
  <c r="AB447" i="9" s="1"/>
  <c r="V456" i="9"/>
  <c r="X456" i="9" s="1"/>
  <c r="X482" i="9"/>
  <c r="U513" i="9"/>
  <c r="AA513" i="9" s="1"/>
  <c r="X511" i="9"/>
  <c r="X516" i="9"/>
  <c r="X521" i="9"/>
  <c r="X531" i="9"/>
  <c r="U538" i="9"/>
  <c r="AA538" i="9" s="1"/>
  <c r="X551" i="9"/>
  <c r="X556" i="9"/>
  <c r="X561" i="9"/>
  <c r="Z568" i="9"/>
  <c r="AB568" i="9" s="1"/>
  <c r="Z578" i="9"/>
  <c r="AB578" i="9" s="1"/>
  <c r="U21" i="9"/>
  <c r="W21" i="9" s="1"/>
  <c r="U43" i="9"/>
  <c r="W43" i="9" s="1"/>
  <c r="U76" i="9"/>
  <c r="W76" i="9" s="1"/>
  <c r="V87" i="9"/>
  <c r="V126" i="9"/>
  <c r="X137" i="9"/>
  <c r="X185" i="9"/>
  <c r="X214" i="9"/>
  <c r="Z293" i="9"/>
  <c r="X302" i="9"/>
  <c r="X350" i="9"/>
  <c r="V412" i="9"/>
  <c r="U425" i="9"/>
  <c r="AA425" i="9" s="1"/>
  <c r="V423" i="9"/>
  <c r="U467" i="9"/>
  <c r="W467" i="9" s="1"/>
  <c r="V467" i="9"/>
  <c r="X467" i="9" s="1"/>
  <c r="V478" i="9"/>
  <c r="Q486" i="9"/>
  <c r="Q489" i="9" s="1"/>
  <c r="M486" i="9"/>
  <c r="M489" i="9" s="1"/>
  <c r="I489" i="9"/>
  <c r="T486" i="9"/>
  <c r="T489" i="9" s="1"/>
  <c r="P486" i="9"/>
  <c r="P489" i="9" s="1"/>
  <c r="L486" i="9"/>
  <c r="L489" i="9" s="1"/>
  <c r="S486" i="9"/>
  <c r="S489" i="9" s="1"/>
  <c r="O486" i="9"/>
  <c r="O489" i="9" s="1"/>
  <c r="K486" i="9"/>
  <c r="K489" i="9" s="1"/>
  <c r="R486" i="9"/>
  <c r="R489" i="9" s="1"/>
  <c r="N486" i="9"/>
  <c r="N489" i="9" s="1"/>
  <c r="Z489" i="9" s="1"/>
  <c r="J486" i="9"/>
  <c r="J489" i="9" s="1"/>
  <c r="U608" i="9"/>
  <c r="AA608" i="9" s="1"/>
  <c r="U593" i="9"/>
  <c r="AA593" i="9" s="1"/>
  <c r="Z588" i="9"/>
  <c r="AB588" i="9" s="1"/>
  <c r="U588" i="9"/>
  <c r="AA588" i="9" s="1"/>
  <c r="U578" i="9"/>
  <c r="AA578" i="9" s="1"/>
  <c r="Z573" i="9"/>
  <c r="U573" i="9"/>
  <c r="AA573" i="9" s="1"/>
  <c r="U568" i="9"/>
  <c r="AA568" i="9" s="1"/>
  <c r="Z618" i="9"/>
  <c r="U618" i="9"/>
  <c r="AA618" i="9" s="1"/>
  <c r="U613" i="9"/>
  <c r="AA613" i="9" s="1"/>
  <c r="AB613" i="9" s="1"/>
  <c r="U558" i="9"/>
  <c r="AA558" i="9" s="1"/>
  <c r="Z558" i="9"/>
  <c r="U553" i="9"/>
  <c r="AA553" i="9" s="1"/>
  <c r="Z553" i="9"/>
  <c r="U548" i="9"/>
  <c r="AA548" i="9" s="1"/>
  <c r="AB548" i="9" s="1"/>
  <c r="Z538" i="9"/>
  <c r="AB538" i="9" s="1"/>
  <c r="U533" i="9"/>
  <c r="AA533" i="9" s="1"/>
  <c r="Z533" i="9"/>
  <c r="Z523" i="9"/>
  <c r="U523" i="9"/>
  <c r="AA523" i="9" s="1"/>
  <c r="AB523" i="9" s="1"/>
  <c r="U518" i="9"/>
  <c r="AA518" i="9" s="1"/>
  <c r="Z518" i="9"/>
  <c r="Z513" i="9"/>
  <c r="AB513" i="9" s="1"/>
  <c r="U508" i="9"/>
  <c r="AA508" i="9" s="1"/>
  <c r="Z508" i="9"/>
  <c r="Z503" i="9"/>
  <c r="U503" i="9"/>
  <c r="AA503" i="9" s="1"/>
  <c r="U633" i="9"/>
  <c r="AA633" i="9" s="1"/>
  <c r="Z633" i="9"/>
  <c r="Z493" i="9"/>
  <c r="AB493" i="9" s="1"/>
  <c r="Z484" i="9"/>
  <c r="U484" i="9"/>
  <c r="AA484" i="9" s="1"/>
  <c r="AB484" i="9" s="1"/>
  <c r="Z480" i="9"/>
  <c r="U469" i="9"/>
  <c r="AA469" i="9" s="1"/>
  <c r="Z469" i="9"/>
  <c r="U462" i="9"/>
  <c r="AA462" i="9" s="1"/>
  <c r="Z462" i="9"/>
  <c r="Z458" i="9"/>
  <c r="U447" i="9"/>
  <c r="AA447" i="9" s="1"/>
  <c r="U440" i="9"/>
  <c r="AA440" i="9" s="1"/>
  <c r="Z440" i="9"/>
  <c r="Z436" i="9"/>
  <c r="Z425" i="9"/>
  <c r="AB425" i="9" s="1"/>
  <c r="U418" i="9"/>
  <c r="AA418" i="9" s="1"/>
  <c r="Z418" i="9"/>
  <c r="Z414" i="9"/>
  <c r="U414" i="9"/>
  <c r="AA414" i="9" s="1"/>
  <c r="U407" i="9"/>
  <c r="AA407" i="9" s="1"/>
  <c r="AB407" i="9" s="1"/>
  <c r="Z403" i="9"/>
  <c r="U403" i="9"/>
  <c r="AA403" i="9" s="1"/>
  <c r="U396" i="9"/>
  <c r="AA396" i="9" s="1"/>
  <c r="Z396" i="9"/>
  <c r="Z385" i="9"/>
  <c r="U381" i="9"/>
  <c r="AA381" i="9" s="1"/>
  <c r="Z381" i="9"/>
  <c r="U374" i="9"/>
  <c r="AA374" i="9" s="1"/>
  <c r="Z374" i="9"/>
  <c r="U363" i="9"/>
  <c r="AA363" i="9" s="1"/>
  <c r="U359" i="9"/>
  <c r="AA359" i="9" s="1"/>
  <c r="Z359" i="9"/>
  <c r="U352" i="9"/>
  <c r="AA352" i="9" s="1"/>
  <c r="Z352" i="9"/>
  <c r="AB352" i="9" s="1"/>
  <c r="U348" i="9"/>
  <c r="AA348" i="9" s="1"/>
  <c r="AB348" i="9" s="1"/>
  <c r="U341" i="9"/>
  <c r="AA341" i="9" s="1"/>
  <c r="AB341" i="9" s="1"/>
  <c r="Z337" i="9"/>
  <c r="U337" i="9"/>
  <c r="AA337" i="9" s="1"/>
  <c r="AB337" i="9" s="1"/>
  <c r="U330" i="9"/>
  <c r="AA330" i="9" s="1"/>
  <c r="AB330" i="9" s="1"/>
  <c r="U326" i="9"/>
  <c r="AA326" i="9" s="1"/>
  <c r="Z319" i="9"/>
  <c r="U319" i="9"/>
  <c r="AA319" i="9" s="1"/>
  <c r="AB319" i="9" s="1"/>
  <c r="Z315" i="9"/>
  <c r="U315" i="9"/>
  <c r="AA315" i="9" s="1"/>
  <c r="Z308" i="9"/>
  <c r="U308" i="9"/>
  <c r="AA308" i="9" s="1"/>
  <c r="Z304" i="9"/>
  <c r="U304" i="9"/>
  <c r="AA304" i="9" s="1"/>
  <c r="AB304" i="9" s="1"/>
  <c r="Z297" i="9"/>
  <c r="AB297" i="9" s="1"/>
  <c r="U293" i="9"/>
  <c r="AA293" i="9" s="1"/>
  <c r="Z286" i="9"/>
  <c r="U282" i="9"/>
  <c r="AA282" i="9" s="1"/>
  <c r="AB282" i="9" s="1"/>
  <c r="Z282" i="9"/>
  <c r="U271" i="9"/>
  <c r="AA271" i="9" s="1"/>
  <c r="Z260" i="9"/>
  <c r="U231" i="9"/>
  <c r="AA231" i="9" s="1"/>
  <c r="Z227" i="9"/>
  <c r="U216" i="9"/>
  <c r="AA216" i="9" s="1"/>
  <c r="Z216" i="9"/>
  <c r="Z205" i="9"/>
  <c r="AB205" i="9" s="1"/>
  <c r="U205" i="9"/>
  <c r="AA205" i="9" s="1"/>
  <c r="U209" i="9"/>
  <c r="AA209" i="9" s="1"/>
  <c r="Z209" i="9"/>
  <c r="U194" i="9"/>
  <c r="AA194" i="9" s="1"/>
  <c r="Z194" i="9"/>
  <c r="U187" i="9"/>
  <c r="AA187" i="9" s="1"/>
  <c r="AB187" i="9" s="1"/>
  <c r="Z183" i="9"/>
  <c r="AB183" i="9" s="1"/>
  <c r="U176" i="9"/>
  <c r="AA176" i="9" s="1"/>
  <c r="AB176" i="9" s="1"/>
  <c r="Z172" i="9"/>
  <c r="U172" i="9"/>
  <c r="AA172" i="9" s="1"/>
  <c r="AB172" i="9" s="1"/>
  <c r="U165" i="9"/>
  <c r="AA165" i="9" s="1"/>
  <c r="Z165" i="9"/>
  <c r="Z154" i="9"/>
  <c r="U154" i="9"/>
  <c r="AA154" i="9" s="1"/>
  <c r="U150" i="9"/>
  <c r="AA150" i="9" s="1"/>
  <c r="Z150" i="9"/>
  <c r="AB150" i="9" s="1"/>
  <c r="Z143" i="9"/>
  <c r="U143" i="9"/>
  <c r="AA143" i="9" s="1"/>
  <c r="X141" i="9"/>
  <c r="U139" i="9"/>
  <c r="AA139" i="9" s="1"/>
  <c r="Z132" i="9"/>
  <c r="U132" i="9"/>
  <c r="AA132" i="9" s="1"/>
  <c r="Z128" i="9"/>
  <c r="AB128" i="9" s="1"/>
  <c r="Z121" i="9"/>
  <c r="U110" i="9"/>
  <c r="AA110" i="9" s="1"/>
  <c r="Z110" i="9"/>
  <c r="U106" i="9"/>
  <c r="AA106" i="9" s="1"/>
  <c r="AB106" i="9" s="1"/>
  <c r="Z93" i="9"/>
  <c r="AB93" i="9" s="1"/>
  <c r="U93" i="9"/>
  <c r="AA93" i="9" s="1"/>
  <c r="U71" i="9"/>
  <c r="AA71" i="9" s="1"/>
  <c r="Z67" i="9"/>
  <c r="Z78" i="9"/>
  <c r="Z56" i="9"/>
  <c r="Z60" i="9"/>
  <c r="Z34" i="9"/>
  <c r="U23" i="9"/>
  <c r="AA23" i="9" s="1"/>
  <c r="X43" i="9"/>
  <c r="Z49" i="9"/>
  <c r="U49" i="9"/>
  <c r="AA49" i="9" s="1"/>
  <c r="J38" i="9"/>
  <c r="K38" i="9"/>
  <c r="O38" i="9"/>
  <c r="S38" i="9"/>
  <c r="L38" i="9"/>
  <c r="P38" i="9"/>
  <c r="T38" i="9"/>
  <c r="U260" i="9"/>
  <c r="AA260" i="9" s="1"/>
  <c r="AB260" i="9" s="1"/>
  <c r="Z271" i="9"/>
  <c r="AB271" i="9" s="1"/>
  <c r="U78" i="9"/>
  <c r="AA78" i="9" s="1"/>
  <c r="U67" i="9"/>
  <c r="AA67" i="9" s="1"/>
  <c r="U56" i="9"/>
  <c r="AA56" i="9" s="1"/>
  <c r="Z45" i="9"/>
  <c r="U45" i="9"/>
  <c r="AA45" i="9" s="1"/>
  <c r="Z27" i="9"/>
  <c r="U34" i="9"/>
  <c r="AA34" i="9" s="1"/>
  <c r="Z23" i="9"/>
  <c r="X126" i="9"/>
  <c r="X54" i="9"/>
  <c r="X21" i="9"/>
  <c r="X76" i="9"/>
  <c r="U60" i="9"/>
  <c r="AA60" i="9" s="1"/>
  <c r="U51" i="9"/>
  <c r="U73" i="9"/>
  <c r="K89" i="9"/>
  <c r="O89" i="9"/>
  <c r="S89" i="9"/>
  <c r="X91" i="9"/>
  <c r="U126" i="9"/>
  <c r="W126" i="9" s="1"/>
  <c r="U170" i="9"/>
  <c r="W170" i="9" s="1"/>
  <c r="I38" i="9"/>
  <c r="U79" i="9"/>
  <c r="U101" i="9"/>
  <c r="U145" i="9"/>
  <c r="U29" i="9"/>
  <c r="I27" i="9"/>
  <c r="U27" i="9" s="1"/>
  <c r="AA27" i="9" s="1"/>
  <c r="U46" i="9"/>
  <c r="U68" i="9"/>
  <c r="K82" i="9"/>
  <c r="O82" i="9"/>
  <c r="S82" i="9"/>
  <c r="U87" i="9"/>
  <c r="W87" i="9" s="1"/>
  <c r="U112" i="9"/>
  <c r="U123" i="9"/>
  <c r="U156" i="9"/>
  <c r="U167" i="9"/>
  <c r="AB216" i="9"/>
  <c r="U95" i="9"/>
  <c r="K117" i="9"/>
  <c r="Z117" i="9" s="1"/>
  <c r="J121" i="9"/>
  <c r="U121" i="9" s="1"/>
  <c r="AA121" i="9" s="1"/>
  <c r="K161" i="9"/>
  <c r="Z161" i="9" s="1"/>
  <c r="U84" i="9"/>
  <c r="L100" i="9"/>
  <c r="P100" i="9"/>
  <c r="U104" i="9"/>
  <c r="W104" i="9" s="1"/>
  <c r="X104" i="9" s="1"/>
  <c r="U148" i="9"/>
  <c r="W148" i="9" s="1"/>
  <c r="X148" i="9" s="1"/>
  <c r="X192" i="9"/>
  <c r="X225" i="9"/>
  <c r="U189" i="9"/>
  <c r="U215" i="9"/>
  <c r="X229" i="9"/>
  <c r="U244" i="9"/>
  <c r="U90" i="9"/>
  <c r="U118" i="9"/>
  <c r="U140" i="9"/>
  <c r="U162" i="9"/>
  <c r="U184" i="9"/>
  <c r="K198" i="9"/>
  <c r="O198" i="9"/>
  <c r="S198" i="9"/>
  <c r="U203" i="9"/>
  <c r="W203" i="9" s="1"/>
  <c r="X203" i="9" s="1"/>
  <c r="X207" i="9"/>
  <c r="K220" i="9"/>
  <c r="O220" i="9"/>
  <c r="S220" i="9"/>
  <c r="U222" i="9"/>
  <c r="K242" i="9"/>
  <c r="O242" i="9"/>
  <c r="S242" i="9"/>
  <c r="J249" i="9"/>
  <c r="N249" i="9"/>
  <c r="R249" i="9"/>
  <c r="I253" i="9"/>
  <c r="M253" i="9"/>
  <c r="Q253" i="9"/>
  <c r="U255" i="9"/>
  <c r="K264" i="9"/>
  <c r="O264" i="9"/>
  <c r="S264" i="9"/>
  <c r="I275" i="9"/>
  <c r="M275" i="9"/>
  <c r="Q275" i="9"/>
  <c r="AB293" i="9"/>
  <c r="X335" i="9"/>
  <c r="I220" i="9"/>
  <c r="K238" i="9"/>
  <c r="O238" i="9"/>
  <c r="S238" i="9"/>
  <c r="I242" i="9"/>
  <c r="X251" i="9"/>
  <c r="V258" i="9"/>
  <c r="X258" i="9" s="1"/>
  <c r="I264" i="9"/>
  <c r="U269" i="9"/>
  <c r="W269" i="9" s="1"/>
  <c r="X269" i="9" s="1"/>
  <c r="X273" i="9"/>
  <c r="AB308" i="9"/>
  <c r="X313" i="9"/>
  <c r="U107" i="9"/>
  <c r="U129" i="9"/>
  <c r="U151" i="9"/>
  <c r="U173" i="9"/>
  <c r="U195" i="9"/>
  <c r="L238" i="9"/>
  <c r="P238" i="9"/>
  <c r="T238" i="9"/>
  <c r="U247" i="9"/>
  <c r="W247" i="9" s="1"/>
  <c r="X247" i="9" s="1"/>
  <c r="AB286" i="9"/>
  <c r="X291" i="9"/>
  <c r="AB363" i="9"/>
  <c r="U266" i="9"/>
  <c r="U288" i="9"/>
  <c r="U310" i="9"/>
  <c r="U332" i="9"/>
  <c r="U354" i="9"/>
  <c r="U376" i="9"/>
  <c r="U387" i="9"/>
  <c r="U420" i="9"/>
  <c r="U283" i="9"/>
  <c r="U305" i="9"/>
  <c r="U327" i="9"/>
  <c r="U349" i="9"/>
  <c r="U368" i="9"/>
  <c r="W368" i="9" s="1"/>
  <c r="X372" i="9"/>
  <c r="U401" i="9"/>
  <c r="W401" i="9" s="1"/>
  <c r="X401" i="9" s="1"/>
  <c r="U426" i="9"/>
  <c r="U365" i="9"/>
  <c r="K392" i="9"/>
  <c r="O392" i="9"/>
  <c r="S392" i="9"/>
  <c r="U398" i="9"/>
  <c r="U206" i="9"/>
  <c r="U228" i="9"/>
  <c r="U250" i="9"/>
  <c r="U272" i="9"/>
  <c r="U294" i="9"/>
  <c r="U316" i="9"/>
  <c r="U338" i="9"/>
  <c r="U360" i="9"/>
  <c r="J370" i="9"/>
  <c r="N370" i="9"/>
  <c r="R370" i="9"/>
  <c r="U379" i="9"/>
  <c r="W379" i="9" s="1"/>
  <c r="X379" i="9" s="1"/>
  <c r="U390" i="9"/>
  <c r="W390" i="9" s="1"/>
  <c r="X390" i="9" s="1"/>
  <c r="U423" i="9"/>
  <c r="W423" i="9" s="1"/>
  <c r="X423" i="9" s="1"/>
  <c r="U371" i="9"/>
  <c r="U393" i="9"/>
  <c r="U415" i="9"/>
  <c r="K429" i="9"/>
  <c r="O429" i="9"/>
  <c r="S429" i="9"/>
  <c r="U431" i="9"/>
  <c r="V434" i="9"/>
  <c r="U453" i="9"/>
  <c r="U470" i="9"/>
  <c r="L429" i="9"/>
  <c r="P429" i="9"/>
  <c r="T429" i="9"/>
  <c r="U488" i="9"/>
  <c r="U382" i="9"/>
  <c r="U404" i="9"/>
  <c r="U434" i="9"/>
  <c r="W434" i="9" s="1"/>
  <c r="K451" i="9"/>
  <c r="O451" i="9"/>
  <c r="S451" i="9"/>
  <c r="K473" i="9"/>
  <c r="Z473" i="9" s="1"/>
  <c r="U478" i="9"/>
  <c r="W478" i="9" s="1"/>
  <c r="X478" i="9" s="1"/>
  <c r="K498" i="9"/>
  <c r="O498" i="9"/>
  <c r="S498" i="9"/>
  <c r="I436" i="9"/>
  <c r="U436" i="9" s="1"/>
  <c r="AA436" i="9" s="1"/>
  <c r="AB436" i="9" s="1"/>
  <c r="U442" i="9"/>
  <c r="I458" i="9"/>
  <c r="U458" i="9" s="1"/>
  <c r="AA458" i="9" s="1"/>
  <c r="AB458" i="9" s="1"/>
  <c r="U464" i="9"/>
  <c r="I480" i="9"/>
  <c r="U480" i="9" s="1"/>
  <c r="AA480" i="9" s="1"/>
  <c r="U490" i="9"/>
  <c r="U540" i="9"/>
  <c r="U595" i="9"/>
  <c r="U437" i="9"/>
  <c r="U459" i="9"/>
  <c r="U481" i="9"/>
  <c r="U505" i="9"/>
  <c r="L528" i="9"/>
  <c r="P528" i="9"/>
  <c r="T528" i="9"/>
  <c r="X546" i="9"/>
  <c r="U500" i="9"/>
  <c r="K543" i="9"/>
  <c r="O543" i="9"/>
  <c r="S543" i="9"/>
  <c r="U515" i="9"/>
  <c r="U535" i="9"/>
  <c r="U555" i="9"/>
  <c r="L583" i="9"/>
  <c r="P583" i="9"/>
  <c r="T583" i="9"/>
  <c r="X601" i="9"/>
  <c r="L623" i="9"/>
  <c r="P623" i="9"/>
  <c r="T623" i="9"/>
  <c r="I628" i="9"/>
  <c r="M628" i="9"/>
  <c r="Q628" i="9"/>
  <c r="K638" i="9"/>
  <c r="O638" i="9"/>
  <c r="S638" i="9"/>
  <c r="U510" i="9"/>
  <c r="U530" i="9"/>
  <c r="U550" i="9"/>
  <c r="K598" i="9"/>
  <c r="O598" i="9"/>
  <c r="X626" i="9"/>
  <c r="U525" i="9"/>
  <c r="U545" i="9"/>
  <c r="P563" i="9"/>
  <c r="T563" i="9"/>
  <c r="X581" i="9"/>
  <c r="L603" i="9"/>
  <c r="P603" i="9"/>
  <c r="X621" i="9"/>
  <c r="U570" i="9"/>
  <c r="U590" i="9"/>
  <c r="U610" i="9"/>
  <c r="U630" i="9"/>
  <c r="U565" i="9"/>
  <c r="U585" i="9"/>
  <c r="U605" i="9"/>
  <c r="U625" i="9"/>
  <c r="U580" i="9"/>
  <c r="U600" i="9"/>
  <c r="U620" i="9"/>
  <c r="AB359" i="9" l="1"/>
  <c r="Z583" i="9"/>
  <c r="Z563" i="9"/>
  <c r="AB558" i="9"/>
  <c r="AB533" i="9"/>
  <c r="AB518" i="9"/>
  <c r="AB508" i="9"/>
  <c r="AB480" i="9"/>
  <c r="AB462" i="9"/>
  <c r="AB418" i="9"/>
  <c r="AB403" i="9"/>
  <c r="AB385" i="9"/>
  <c r="AB326" i="9"/>
  <c r="U275" i="9"/>
  <c r="AA275" i="9" s="1"/>
  <c r="U264" i="9"/>
  <c r="AA264" i="9" s="1"/>
  <c r="Z253" i="9"/>
  <c r="AB231" i="9"/>
  <c r="AB227" i="9"/>
  <c r="AB139" i="9"/>
  <c r="AB132" i="9"/>
  <c r="AB121" i="9"/>
  <c r="AB110" i="9"/>
  <c r="AB56" i="9"/>
  <c r="U489" i="9"/>
  <c r="AA489" i="9" s="1"/>
  <c r="AB489" i="9" s="1"/>
  <c r="X87" i="9"/>
  <c r="X170" i="9"/>
  <c r="AB60" i="9"/>
  <c r="AB78" i="9"/>
  <c r="AB143" i="9"/>
  <c r="AB154" i="9"/>
  <c r="AB315" i="9"/>
  <c r="AB381" i="9"/>
  <c r="AB396" i="9"/>
  <c r="AB440" i="9"/>
  <c r="AB469" i="9"/>
  <c r="AB503" i="9"/>
  <c r="AB618" i="9"/>
  <c r="AB573" i="9"/>
  <c r="AB593" i="9"/>
  <c r="X236" i="9"/>
  <c r="U486" i="9"/>
  <c r="X368" i="9"/>
  <c r="AB27" i="9"/>
  <c r="AB49" i="9"/>
  <c r="AB553" i="9"/>
  <c r="U528" i="9"/>
  <c r="AA528" i="9" s="1"/>
  <c r="W644" i="9"/>
  <c r="Z429" i="9"/>
  <c r="Z392" i="9"/>
  <c r="Z249" i="9"/>
  <c r="Z242" i="9"/>
  <c r="Z82" i="9"/>
  <c r="AB67" i="9"/>
  <c r="AB209" i="9"/>
  <c r="AB414" i="9"/>
  <c r="X324" i="9"/>
  <c r="X412" i="9"/>
  <c r="X115" i="9"/>
  <c r="Z603" i="9"/>
  <c r="Z628" i="9"/>
  <c r="U623" i="9"/>
  <c r="AA623" i="9" s="1"/>
  <c r="U583" i="9"/>
  <c r="AA583" i="9" s="1"/>
  <c r="AB583" i="9" s="1"/>
  <c r="Z275" i="9"/>
  <c r="AB275" i="9" s="1"/>
  <c r="AB34" i="9"/>
  <c r="AB633" i="9"/>
  <c r="X357" i="9"/>
  <c r="Z370" i="9"/>
  <c r="U370" i="9"/>
  <c r="AA370" i="9" s="1"/>
  <c r="U603" i="9"/>
  <c r="AA603" i="9" s="1"/>
  <c r="Z598" i="9"/>
  <c r="U598" i="9"/>
  <c r="AA598" i="9" s="1"/>
  <c r="U628" i="9"/>
  <c r="AA628" i="9" s="1"/>
  <c r="Z623" i="9"/>
  <c r="U563" i="9"/>
  <c r="AA563" i="9" s="1"/>
  <c r="AB563" i="9" s="1"/>
  <c r="Z543" i="9"/>
  <c r="U543" i="9"/>
  <c r="AA543" i="9" s="1"/>
  <c r="Z528" i="9"/>
  <c r="Z498" i="9"/>
  <c r="U498" i="9"/>
  <c r="AA498" i="9" s="1"/>
  <c r="Z638" i="9"/>
  <c r="U638" i="9"/>
  <c r="AA638" i="9" s="1"/>
  <c r="U473" i="9"/>
  <c r="AA473" i="9" s="1"/>
  <c r="AB473" i="9" s="1"/>
  <c r="Z451" i="9"/>
  <c r="U451" i="9"/>
  <c r="AA451" i="9" s="1"/>
  <c r="U429" i="9"/>
  <c r="AA429" i="9" s="1"/>
  <c r="AB429" i="9" s="1"/>
  <c r="U392" i="9"/>
  <c r="AA392" i="9" s="1"/>
  <c r="AB392" i="9" s="1"/>
  <c r="AB374" i="9"/>
  <c r="Z264" i="9"/>
  <c r="U253" i="9"/>
  <c r="AA253" i="9" s="1"/>
  <c r="AB253" i="9" s="1"/>
  <c r="U242" i="9"/>
  <c r="AA242" i="9" s="1"/>
  <c r="U220" i="9"/>
  <c r="AA220" i="9" s="1"/>
  <c r="Z220" i="9"/>
  <c r="AB220" i="9" s="1"/>
  <c r="Z198" i="9"/>
  <c r="U198" i="9"/>
  <c r="AA198" i="9" s="1"/>
  <c r="AB194" i="9"/>
  <c r="U249" i="9"/>
  <c r="AA249" i="9" s="1"/>
  <c r="AB249" i="9" s="1"/>
  <c r="AB165" i="9"/>
  <c r="U161" i="9"/>
  <c r="AA161" i="9" s="1"/>
  <c r="AB161" i="9" s="1"/>
  <c r="U117" i="9"/>
  <c r="AA117" i="9" s="1"/>
  <c r="AB117" i="9" s="1"/>
  <c r="U100" i="9"/>
  <c r="AA100" i="9" s="1"/>
  <c r="Z100" i="9"/>
  <c r="U82" i="9"/>
  <c r="AA82" i="9" s="1"/>
  <c r="AB82" i="9" s="1"/>
  <c r="AB45" i="9"/>
  <c r="Z38" i="9"/>
  <c r="U38" i="9"/>
  <c r="AA38" i="9" s="1"/>
  <c r="Z238" i="9"/>
  <c r="U238" i="9"/>
  <c r="AA238" i="9" s="1"/>
  <c r="Z89" i="9"/>
  <c r="U89" i="9"/>
  <c r="AA89" i="9" s="1"/>
  <c r="AB23" i="9"/>
  <c r="X434" i="9"/>
  <c r="X644" i="9"/>
  <c r="V644" i="9"/>
  <c r="AB264" i="9"/>
  <c r="AB623" i="9" l="1"/>
  <c r="AB528" i="9"/>
  <c r="AB370" i="9"/>
  <c r="AB242" i="9"/>
  <c r="AB603" i="9"/>
  <c r="AB38" i="9"/>
  <c r="AB100" i="9"/>
  <c r="AB628" i="9"/>
  <c r="AB598" i="9"/>
  <c r="AB543" i="9"/>
  <c r="AB498" i="9"/>
  <c r="AB638" i="9"/>
  <c r="AB451" i="9"/>
  <c r="AB198" i="9"/>
  <c r="Z644" i="9"/>
  <c r="I643" i="9" s="1"/>
  <c r="AA644" i="9"/>
  <c r="M643" i="9" s="1"/>
  <c r="AB238" i="9"/>
  <c r="AB89" i="9"/>
  <c r="AB644" i="9" l="1"/>
  <c r="I647" i="9"/>
  <c r="M647" i="9" s="1"/>
  <c r="Q647" i="9" s="1"/>
</calcChain>
</file>

<file path=xl/sharedStrings.xml><?xml version="1.0" encoding="utf-8"?>
<sst xmlns="http://schemas.openxmlformats.org/spreadsheetml/2006/main" count="1572" uniqueCount="150">
  <si>
    <t>施設名</t>
    <rPh sb="0" eb="2">
      <t>シセツ</t>
    </rPh>
    <rPh sb="2" eb="3">
      <t>メイ</t>
    </rPh>
    <phoneticPr fontId="1"/>
  </si>
  <si>
    <t>計</t>
    <rPh sb="0" eb="1">
      <t>ケイ</t>
    </rPh>
    <phoneticPr fontId="1"/>
  </si>
  <si>
    <t>商号または名称</t>
    <rPh sb="0" eb="2">
      <t>ショウゴウ</t>
    </rPh>
    <rPh sb="5" eb="7">
      <t>メイショウ</t>
    </rPh>
    <phoneticPr fontId="1"/>
  </si>
  <si>
    <t>件　　　名</t>
    <rPh sb="0" eb="1">
      <t>ケン</t>
    </rPh>
    <rPh sb="4" eb="5">
      <t>メイ</t>
    </rPh>
    <phoneticPr fontId="1"/>
  </si>
  <si>
    <t>供給期間</t>
    <rPh sb="0" eb="2">
      <t>キョウキュウ</t>
    </rPh>
    <rPh sb="2" eb="4">
      <t>キカン</t>
    </rPh>
    <phoneticPr fontId="1"/>
  </si>
  <si>
    <t>①</t>
    <phoneticPr fontId="1"/>
  </si>
  <si>
    <t>種別</t>
    <rPh sb="0" eb="2">
      <t>シュベツ</t>
    </rPh>
    <phoneticPr fontId="1"/>
  </si>
  <si>
    <t>２ 入力する各料金の単価には消費税及び地方消費税相当額を含めること。なお、税率は10％とする。</t>
    <rPh sb="2" eb="4">
      <t>ニュウリョク</t>
    </rPh>
    <rPh sb="6" eb="9">
      <t>カクリョウキン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</si>
  <si>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
  </si>
  <si>
    <r>
      <t>１ 水色の網掛け部分をすべて入力すること。（</t>
    </r>
    <r>
      <rPr>
        <u/>
        <sz val="14"/>
        <color theme="1"/>
        <rFont val="ＭＳ 明朝"/>
        <family val="1"/>
        <charset val="128"/>
      </rPr>
      <t>水色の網掛け部分以外のセルの数値等（関数を含む）は変更しないこと</t>
    </r>
    <r>
      <rPr>
        <sz val="14"/>
        <color theme="1"/>
        <rFont val="ＭＳ 明朝"/>
        <family val="1"/>
        <charset val="128"/>
      </rPr>
      <t>）</t>
    </r>
    <rPh sb="2" eb="4">
      <t>ミズイロ</t>
    </rPh>
    <rPh sb="5" eb="7">
      <t>アミカ</t>
    </rPh>
    <rPh sb="8" eb="10">
      <t>ブブン</t>
    </rPh>
    <rPh sb="14" eb="16">
      <t>ニュウリョク</t>
    </rPh>
    <rPh sb="22" eb="24">
      <t>ミズイロ</t>
    </rPh>
    <rPh sb="23" eb="24">
      <t>ニュウスイ</t>
    </rPh>
    <rPh sb="25" eb="27">
      <t>アミカ</t>
    </rPh>
    <rPh sb="28" eb="30">
      <t>ブブン</t>
    </rPh>
    <rPh sb="30" eb="32">
      <t>イガイ</t>
    </rPh>
    <rPh sb="36" eb="38">
      <t>スウチ</t>
    </rPh>
    <rPh sb="38" eb="39">
      <t>トウ</t>
    </rPh>
    <rPh sb="40" eb="42">
      <t>カンスウ</t>
    </rPh>
    <rPh sb="43" eb="44">
      <t>フク</t>
    </rPh>
    <rPh sb="47" eb="49">
      <t>ヘンコウ</t>
    </rPh>
    <phoneticPr fontId="1"/>
  </si>
  <si>
    <t>この金額を入札書に転記すること</t>
    <rPh sb="2" eb="4">
      <t>キンガク</t>
    </rPh>
    <rPh sb="5" eb="7">
      <t>ニュウサツ</t>
    </rPh>
    <rPh sb="7" eb="8">
      <t>ショ</t>
    </rPh>
    <rPh sb="9" eb="11">
      <t>テンキ</t>
    </rPh>
    <phoneticPr fontId="1"/>
  </si>
  <si>
    <t>入　札　内　訳　書</t>
    <rPh sb="0" eb="1">
      <t>イ</t>
    </rPh>
    <rPh sb="2" eb="3">
      <t>サツ</t>
    </rPh>
    <rPh sb="4" eb="5">
      <t>ナイ</t>
    </rPh>
    <rPh sb="6" eb="7">
      <t>ワケ</t>
    </rPh>
    <rPh sb="8" eb="9">
      <t>ショ</t>
    </rPh>
    <phoneticPr fontId="1"/>
  </si>
  <si>
    <t>4月</t>
    <rPh sb="1" eb="2">
      <t>ガツ</t>
    </rPh>
    <phoneticPr fontId="1"/>
  </si>
  <si>
    <t>5月</t>
    <phoneticPr fontId="1"/>
  </si>
  <si>
    <t>6月</t>
    <phoneticPr fontId="1"/>
  </si>
  <si>
    <t>7月</t>
    <rPh sb="1" eb="2">
      <t>ガツ</t>
    </rPh>
    <phoneticPr fontId="1"/>
  </si>
  <si>
    <t>8月</t>
    <rPh sb="1" eb="2">
      <t>ガツ</t>
    </rPh>
    <phoneticPr fontId="1"/>
  </si>
  <si>
    <t>9月</t>
    <phoneticPr fontId="1"/>
  </si>
  <si>
    <t>10月</t>
    <phoneticPr fontId="1"/>
  </si>
  <si>
    <t>11月</t>
    <phoneticPr fontId="1"/>
  </si>
  <si>
    <t>12月</t>
    <phoneticPr fontId="1"/>
  </si>
  <si>
    <t>1月</t>
    <phoneticPr fontId="1"/>
  </si>
  <si>
    <t>2月</t>
    <phoneticPr fontId="1"/>
  </si>
  <si>
    <t>3月</t>
    <rPh sb="1" eb="2">
      <t>ガツ</t>
    </rPh>
    <phoneticPr fontId="1"/>
  </si>
  <si>
    <t>基本料金単価（円/kW）</t>
    <rPh sb="0" eb="2">
      <t>キホン</t>
    </rPh>
    <rPh sb="2" eb="4">
      <t>リョウキン</t>
    </rPh>
    <rPh sb="4" eb="6">
      <t>タンカ</t>
    </rPh>
    <rPh sb="7" eb="8">
      <t>エン</t>
    </rPh>
    <phoneticPr fontId="1"/>
  </si>
  <si>
    <t>基本料金（円）</t>
    <rPh sb="0" eb="2">
      <t>キホン</t>
    </rPh>
    <rPh sb="2" eb="4">
      <t>リョウキン</t>
    </rPh>
    <phoneticPr fontId="12"/>
  </si>
  <si>
    <t>契約電力（kW）</t>
    <rPh sb="0" eb="2">
      <t>ケイヤク</t>
    </rPh>
    <rPh sb="2" eb="4">
      <t>デンリョク</t>
    </rPh>
    <phoneticPr fontId="1"/>
  </si>
  <si>
    <t>力率調整</t>
    <rPh sb="0" eb="2">
      <t>リキリツ</t>
    </rPh>
    <rPh sb="2" eb="4">
      <t>チョウセイ</t>
    </rPh>
    <phoneticPr fontId="1"/>
  </si>
  <si>
    <t>電力量料金単価
（円/kW）</t>
    <rPh sb="0" eb="2">
      <t>デンリョク</t>
    </rPh>
    <rPh sb="2" eb="3">
      <t>リョウ</t>
    </rPh>
    <rPh sb="3" eb="5">
      <t>リョウキン</t>
    </rPh>
    <rPh sb="5" eb="7">
      <t>タンカ</t>
    </rPh>
    <rPh sb="9" eb="10">
      <t>エン</t>
    </rPh>
    <phoneticPr fontId="1"/>
  </si>
  <si>
    <t>夏季料金</t>
    <phoneticPr fontId="12"/>
  </si>
  <si>
    <t>その他季</t>
    <phoneticPr fontId="12"/>
  </si>
  <si>
    <t>電力量料金計（円）</t>
    <rPh sb="0" eb="2">
      <t>デンリョク</t>
    </rPh>
    <rPh sb="2" eb="3">
      <t>リョウ</t>
    </rPh>
    <rPh sb="3" eb="5">
      <t>リョウキン</t>
    </rPh>
    <rPh sb="5" eb="6">
      <t>ケイ</t>
    </rPh>
    <rPh sb="7" eb="8">
      <t>エン</t>
    </rPh>
    <phoneticPr fontId="1"/>
  </si>
  <si>
    <t>電気料金（円）</t>
    <rPh sb="0" eb="2">
      <t>デンキ</t>
    </rPh>
    <rPh sb="2" eb="4">
      <t>リョウキン</t>
    </rPh>
    <rPh sb="5" eb="6">
      <t>エン</t>
    </rPh>
    <phoneticPr fontId="1"/>
  </si>
  <si>
    <t>４ 各料金の単価は小数点以下第２位まで入力が可能であるが、施設の毎月の電気料金は小数点以下を切り捨てとする。</t>
    <rPh sb="2" eb="5">
      <t>カクリョウキン</t>
    </rPh>
    <rPh sb="6" eb="8">
      <t>タンカ</t>
    </rPh>
    <rPh sb="9" eb="12">
      <t>ショウスウテン</t>
    </rPh>
    <rPh sb="12" eb="14">
      <t>イカ</t>
    </rPh>
    <rPh sb="14" eb="15">
      <t>ダイ</t>
    </rPh>
    <rPh sb="16" eb="17">
      <t>イ</t>
    </rPh>
    <rPh sb="19" eb="21">
      <t>ニュウリョク</t>
    </rPh>
    <rPh sb="22" eb="24">
      <t>カノウ</t>
    </rPh>
    <rPh sb="29" eb="31">
      <t>シセツ</t>
    </rPh>
    <rPh sb="32" eb="34">
      <t>マイツキ</t>
    </rPh>
    <rPh sb="35" eb="37">
      <t>デンキ</t>
    </rPh>
    <rPh sb="37" eb="39">
      <t>リョウキン</t>
    </rPh>
    <rPh sb="40" eb="43">
      <t>ショウスウテン</t>
    </rPh>
    <rPh sb="43" eb="45">
      <t>イカ</t>
    </rPh>
    <rPh sb="46" eb="47">
      <t>キ</t>
    </rPh>
    <rPh sb="48" eb="49">
      <t>ス</t>
    </rPh>
    <phoneticPr fontId="1"/>
  </si>
  <si>
    <t>基本料金単価等</t>
    <rPh sb="0" eb="2">
      <t>キホン</t>
    </rPh>
    <rPh sb="2" eb="4">
      <t>リョウキン</t>
    </rPh>
    <rPh sb="4" eb="6">
      <t>タンカ</t>
    </rPh>
    <rPh sb="6" eb="7">
      <t>トウ</t>
    </rPh>
    <phoneticPr fontId="1"/>
  </si>
  <si>
    <t>電気料金等</t>
    <rPh sb="0" eb="2">
      <t>デンキ</t>
    </rPh>
    <rPh sb="2" eb="4">
      <t>リョウキン</t>
    </rPh>
    <rPh sb="4" eb="5">
      <t>トウ</t>
    </rPh>
    <phoneticPr fontId="1"/>
  </si>
  <si>
    <t>予備電力</t>
    <rPh sb="0" eb="2">
      <t>ヨビ</t>
    </rPh>
    <rPh sb="2" eb="4">
      <t>デンリョク</t>
    </rPh>
    <phoneticPr fontId="12"/>
  </si>
  <si>
    <t>夏季電力量（kWh）</t>
    <rPh sb="0" eb="2">
      <t>カキ</t>
    </rPh>
    <rPh sb="2" eb="4">
      <t>デンリョク</t>
    </rPh>
    <phoneticPr fontId="1"/>
  </si>
  <si>
    <t>その他季電力量（kWh）</t>
    <rPh sb="2" eb="3">
      <t>タ</t>
    </rPh>
    <rPh sb="3" eb="4">
      <t>キ</t>
    </rPh>
    <rPh sb="4" eb="6">
      <t>デンリョク</t>
    </rPh>
    <phoneticPr fontId="1"/>
  </si>
  <si>
    <t>予定使用電力量（kWh）</t>
  </si>
  <si>
    <t>№</t>
    <phoneticPr fontId="12"/>
  </si>
  <si>
    <t>３ 入力する「基本料金単価（円/kW）」には、力率調整割引または割増の金額を含まないこと。</t>
    <rPh sb="2" eb="4">
      <t>ニュウリョク</t>
    </rPh>
    <rPh sb="7" eb="9">
      <t>キホン</t>
    </rPh>
    <rPh sb="9" eb="11">
      <t>リョウキン</t>
    </rPh>
    <rPh sb="11" eb="13">
      <t>タンカ</t>
    </rPh>
    <rPh sb="23" eb="25">
      <t>リキリツ</t>
    </rPh>
    <rPh sb="25" eb="27">
      <t>チョウセイ</t>
    </rPh>
    <rPh sb="27" eb="29">
      <t>ワリビキ</t>
    </rPh>
    <rPh sb="32" eb="34">
      <t>ワリマシ</t>
    </rPh>
    <rPh sb="35" eb="37">
      <t>キンガク</t>
    </rPh>
    <rPh sb="38" eb="39">
      <t>フク</t>
    </rPh>
    <phoneticPr fontId="1"/>
  </si>
  <si>
    <t>【入力要領】</t>
    <rPh sb="1" eb="3">
      <t>ニュウリョク</t>
    </rPh>
    <rPh sb="3" eb="5">
      <t>ヨウリョウ</t>
    </rPh>
    <phoneticPr fontId="1"/>
  </si>
  <si>
    <t>いわき市水道局中央台低区配水池外73箇所で使用する電力の供給</t>
    <phoneticPr fontId="1"/>
  </si>
  <si>
    <t>中央台低区
配水池</t>
    <rPh sb="0" eb="2">
      <t>チュウオウ</t>
    </rPh>
    <rPh sb="2" eb="3">
      <t>ダイ</t>
    </rPh>
    <rPh sb="3" eb="5">
      <t>テイク</t>
    </rPh>
    <rPh sb="6" eb="8">
      <t>ハイスイ</t>
    </rPh>
    <rPh sb="8" eb="9">
      <t>イケ</t>
    </rPh>
    <phoneticPr fontId="12"/>
  </si>
  <si>
    <t>低圧
電力</t>
    <rPh sb="0" eb="2">
      <t>テイアツ</t>
    </rPh>
    <rPh sb="3" eb="5">
      <t>デンリョク</t>
    </rPh>
    <phoneticPr fontId="1"/>
  </si>
  <si>
    <t>従量
電灯Ｂ</t>
    <rPh sb="0" eb="2">
      <t>ジュウリョウ</t>
    </rPh>
    <rPh sb="3" eb="5">
      <t>デントウ</t>
    </rPh>
    <phoneticPr fontId="1"/>
  </si>
  <si>
    <t>基本料金単価（円/契約）</t>
    <rPh sb="0" eb="2">
      <t>キホン</t>
    </rPh>
    <rPh sb="2" eb="4">
      <t>リョウキン</t>
    </rPh>
    <rPh sb="4" eb="6">
      <t>タンカ</t>
    </rPh>
    <rPh sb="7" eb="8">
      <t>エン</t>
    </rPh>
    <rPh sb="9" eb="11">
      <t>ケイヤク</t>
    </rPh>
    <phoneticPr fontId="1"/>
  </si>
  <si>
    <t>電力量料金（kWh）</t>
    <rPh sb="0" eb="2">
      <t>デンリョク</t>
    </rPh>
    <rPh sb="2" eb="3">
      <t>リョウ</t>
    </rPh>
    <rPh sb="3" eb="5">
      <t>リョウキン</t>
    </rPh>
    <phoneticPr fontId="12"/>
  </si>
  <si>
    <t>120kWhまで</t>
    <phoneticPr fontId="12"/>
  </si>
  <si>
    <t>120kWhをこえ300kWhまで</t>
    <phoneticPr fontId="12"/>
  </si>
  <si>
    <t>300kWhをこえる</t>
    <phoneticPr fontId="12"/>
  </si>
  <si>
    <t>上矢田
電動弁</t>
    <rPh sb="0" eb="3">
      <t>カミヤダ</t>
    </rPh>
    <rPh sb="4" eb="6">
      <t>デンドウ</t>
    </rPh>
    <rPh sb="6" eb="7">
      <t>ベン</t>
    </rPh>
    <phoneticPr fontId="12"/>
  </si>
  <si>
    <t>薬王寺
ポンプ場</t>
    <rPh sb="0" eb="1">
      <t>ヤク</t>
    </rPh>
    <rPh sb="7" eb="8">
      <t>ジョウ</t>
    </rPh>
    <phoneticPr fontId="12"/>
  </si>
  <si>
    <t>平成
ポンプ場</t>
    <rPh sb="0" eb="2">
      <t>ヘイセイ</t>
    </rPh>
    <rPh sb="6" eb="7">
      <t>ジョウ</t>
    </rPh>
    <phoneticPr fontId="12"/>
  </si>
  <si>
    <t>夏井川幹線
トンネル
東町管理棟</t>
    <phoneticPr fontId="12"/>
  </si>
  <si>
    <t>従量
電灯Ｃ</t>
    <rPh sb="0" eb="2">
      <t>ジュウリョウ</t>
    </rPh>
    <rPh sb="3" eb="5">
      <t>デントウ</t>
    </rPh>
    <phoneticPr fontId="1"/>
  </si>
  <si>
    <t>基本料金単価（円/kVA）</t>
    <rPh sb="0" eb="2">
      <t>キホン</t>
    </rPh>
    <rPh sb="2" eb="4">
      <t>リョウキン</t>
    </rPh>
    <rPh sb="4" eb="6">
      <t>タンカ</t>
    </rPh>
    <rPh sb="7" eb="8">
      <t>エン</t>
    </rPh>
    <phoneticPr fontId="1"/>
  </si>
  <si>
    <t>上片寄
ポンプ場</t>
    <rPh sb="0" eb="1">
      <t>カミ</t>
    </rPh>
    <rPh sb="1" eb="3">
      <t>カタヨセ</t>
    </rPh>
    <rPh sb="7" eb="8">
      <t>ジョウ</t>
    </rPh>
    <phoneticPr fontId="12"/>
  </si>
  <si>
    <t>北神谷
ポンプ場</t>
    <rPh sb="0" eb="1">
      <t>キタ</t>
    </rPh>
    <rPh sb="1" eb="3">
      <t>カミヤ</t>
    </rPh>
    <rPh sb="7" eb="8">
      <t>ジョウ</t>
    </rPh>
    <phoneticPr fontId="12"/>
  </si>
  <si>
    <t>大乗坊第1
ポンプ場</t>
    <phoneticPr fontId="12"/>
  </si>
  <si>
    <t>滝沢
ポンプ場</t>
    <rPh sb="0" eb="2">
      <t>タキサワ</t>
    </rPh>
    <rPh sb="6" eb="7">
      <t>ジョウ</t>
    </rPh>
    <phoneticPr fontId="12"/>
  </si>
  <si>
    <t>桜本
ポンプ場</t>
    <rPh sb="0" eb="2">
      <t>サクラモト</t>
    </rPh>
    <rPh sb="6" eb="7">
      <t>ジョウ</t>
    </rPh>
    <phoneticPr fontId="12"/>
  </si>
  <si>
    <t>入山
ポンプ場</t>
    <rPh sb="0" eb="2">
      <t>イリヤマ</t>
    </rPh>
    <rPh sb="6" eb="7">
      <t>ジョウ</t>
    </rPh>
    <phoneticPr fontId="12"/>
  </si>
  <si>
    <t>川平
ポンプ場</t>
    <rPh sb="0" eb="2">
      <t>カワダイラ</t>
    </rPh>
    <rPh sb="6" eb="7">
      <t>ジョウ</t>
    </rPh>
    <phoneticPr fontId="12"/>
  </si>
  <si>
    <t>銅目木
ポンプ場</t>
    <rPh sb="0" eb="1">
      <t>ドウ</t>
    </rPh>
    <rPh sb="1" eb="2">
      <t>メ</t>
    </rPh>
    <rPh sb="2" eb="3">
      <t>ギ</t>
    </rPh>
    <rPh sb="7" eb="8">
      <t>ジョウ</t>
    </rPh>
    <phoneticPr fontId="12"/>
  </si>
  <si>
    <t>銅景
ポンプ場</t>
    <rPh sb="0" eb="1">
      <t>ドウ</t>
    </rPh>
    <rPh sb="1" eb="2">
      <t>ケイ</t>
    </rPh>
    <rPh sb="6" eb="7">
      <t>ジョウ</t>
    </rPh>
    <phoneticPr fontId="12"/>
  </si>
  <si>
    <t>先達
ポンプ場</t>
    <rPh sb="0" eb="2">
      <t>センダツ</t>
    </rPh>
    <rPh sb="6" eb="7">
      <t>ジョウ</t>
    </rPh>
    <phoneticPr fontId="12"/>
  </si>
  <si>
    <t>上ノ台
ポンプ場</t>
    <rPh sb="0" eb="1">
      <t>ウエ</t>
    </rPh>
    <rPh sb="2" eb="3">
      <t>ダイ</t>
    </rPh>
    <rPh sb="7" eb="8">
      <t>ジョウ</t>
    </rPh>
    <phoneticPr fontId="12"/>
  </si>
  <si>
    <t>鬼ヶ沢
ポンプ場</t>
    <rPh sb="0" eb="1">
      <t>オニ</t>
    </rPh>
    <rPh sb="2" eb="3">
      <t>サワ</t>
    </rPh>
    <rPh sb="7" eb="8">
      <t>ジョウ</t>
    </rPh>
    <phoneticPr fontId="12"/>
  </si>
  <si>
    <t>七浜台
ポンプ場</t>
    <rPh sb="0" eb="1">
      <t>ナナ</t>
    </rPh>
    <rPh sb="1" eb="2">
      <t>ハマ</t>
    </rPh>
    <rPh sb="2" eb="3">
      <t>ダイ</t>
    </rPh>
    <rPh sb="7" eb="8">
      <t>ジョウ</t>
    </rPh>
    <phoneticPr fontId="12"/>
  </si>
  <si>
    <t>高坂
減圧弁室</t>
    <rPh sb="0" eb="2">
      <t>タカサカ</t>
    </rPh>
    <rPh sb="3" eb="6">
      <t>ゲンアツベン</t>
    </rPh>
    <rPh sb="6" eb="7">
      <t>シツ</t>
    </rPh>
    <phoneticPr fontId="12"/>
  </si>
  <si>
    <t>田代配水池</t>
    <rPh sb="0" eb="2">
      <t>タシロ</t>
    </rPh>
    <rPh sb="2" eb="4">
      <t>ハイスイ</t>
    </rPh>
    <rPh sb="4" eb="5">
      <t>イケ</t>
    </rPh>
    <phoneticPr fontId="12"/>
  </si>
  <si>
    <t>独古内
ポンプ場</t>
    <rPh sb="0" eb="3">
      <t>ドクコウチ</t>
    </rPh>
    <rPh sb="7" eb="8">
      <t>ジョウ</t>
    </rPh>
    <phoneticPr fontId="12"/>
  </si>
  <si>
    <t>北好間
ポンプ場</t>
    <rPh sb="0" eb="1">
      <t>キタ</t>
    </rPh>
    <rPh sb="1" eb="3">
      <t>ヨシマ</t>
    </rPh>
    <rPh sb="7" eb="8">
      <t>ジョウ</t>
    </rPh>
    <phoneticPr fontId="12"/>
  </si>
  <si>
    <t>椎木平第２
ポンプ場</t>
    <rPh sb="0" eb="1">
      <t>シイ</t>
    </rPh>
    <rPh sb="1" eb="2">
      <t>キ</t>
    </rPh>
    <rPh sb="2" eb="3">
      <t>タイラ</t>
    </rPh>
    <rPh sb="3" eb="4">
      <t>ダイ</t>
    </rPh>
    <rPh sb="9" eb="10">
      <t>ジョウ</t>
    </rPh>
    <phoneticPr fontId="12"/>
  </si>
  <si>
    <t>八幡小路
配水場</t>
    <rPh sb="0" eb="4">
      <t>ハチマンコウジ</t>
    </rPh>
    <rPh sb="5" eb="7">
      <t>ハイスイ</t>
    </rPh>
    <rPh sb="7" eb="8">
      <t>ジョウ</t>
    </rPh>
    <phoneticPr fontId="12"/>
  </si>
  <si>
    <t>フラワー
センター
第１
ポンプ場</t>
    <phoneticPr fontId="12"/>
  </si>
  <si>
    <t>フラワー
センター
第２
ポンプ場</t>
    <phoneticPr fontId="12"/>
  </si>
  <si>
    <t>石森
ポンプ場</t>
    <rPh sb="0" eb="2">
      <t>イシモリ</t>
    </rPh>
    <rPh sb="6" eb="7">
      <t>ジョウ</t>
    </rPh>
    <phoneticPr fontId="12"/>
  </si>
  <si>
    <t>平窪第１
ポンプ場</t>
    <rPh sb="0" eb="2">
      <t>ヒラクボ</t>
    </rPh>
    <rPh sb="2" eb="3">
      <t>ダイ</t>
    </rPh>
    <rPh sb="8" eb="9">
      <t>ジョウ</t>
    </rPh>
    <phoneticPr fontId="12"/>
  </si>
  <si>
    <t>平窪第２
ポンプ場</t>
    <rPh sb="0" eb="2">
      <t>ヒラクボ</t>
    </rPh>
    <rPh sb="2" eb="3">
      <t>ダイ</t>
    </rPh>
    <rPh sb="8" eb="9">
      <t>ジョウ</t>
    </rPh>
    <phoneticPr fontId="12"/>
  </si>
  <si>
    <t>五平久保
ポンプ場</t>
    <phoneticPr fontId="12"/>
  </si>
  <si>
    <t>福岡
ポンプ場</t>
    <phoneticPr fontId="12"/>
  </si>
  <si>
    <t>小川配水池</t>
    <phoneticPr fontId="12"/>
  </si>
  <si>
    <t>手ノ倉
ポンプ場</t>
    <phoneticPr fontId="12"/>
  </si>
  <si>
    <t>淵沢
ポンプ場</t>
    <phoneticPr fontId="12"/>
  </si>
  <si>
    <t>袖玉山
ポンプ場</t>
    <phoneticPr fontId="12"/>
  </si>
  <si>
    <t>紫竹
ポンプ場</t>
    <phoneticPr fontId="12"/>
  </si>
  <si>
    <t>金ヶ沢
電動弁</t>
    <phoneticPr fontId="12"/>
  </si>
  <si>
    <t>地切
ポンプ場</t>
    <phoneticPr fontId="12"/>
  </si>
  <si>
    <t>大久
ポンプ場</t>
    <phoneticPr fontId="12"/>
  </si>
  <si>
    <t>板木沢
ポンプ場</t>
    <phoneticPr fontId="12"/>
  </si>
  <si>
    <t>大場加圧
ポンプ場</t>
    <phoneticPr fontId="12"/>
  </si>
  <si>
    <t>鹿島電動弁</t>
    <phoneticPr fontId="12"/>
  </si>
  <si>
    <t>下荒川
電動弁</t>
    <phoneticPr fontId="12"/>
  </si>
  <si>
    <t>大利調整池</t>
    <rPh sb="0" eb="2">
      <t>オオリ</t>
    </rPh>
    <rPh sb="2" eb="5">
      <t>チョウセイイケ</t>
    </rPh>
    <phoneticPr fontId="12"/>
  </si>
  <si>
    <t>従量
電灯Ａ</t>
    <rPh sb="0" eb="2">
      <t>ジュウリョウ</t>
    </rPh>
    <rPh sb="3" eb="5">
      <t>デントウ</t>
    </rPh>
    <phoneticPr fontId="12"/>
  </si>
  <si>
    <t>※ 7kWhまで</t>
    <phoneticPr fontId="12"/>
  </si>
  <si>
    <t>電力量料金単価（円/kW）</t>
    <rPh sb="0" eb="2">
      <t>デンリョク</t>
    </rPh>
    <rPh sb="2" eb="3">
      <t>リョウ</t>
    </rPh>
    <rPh sb="3" eb="5">
      <t>リョウキン</t>
    </rPh>
    <rPh sb="5" eb="7">
      <t>タンカ</t>
    </rPh>
    <rPh sb="8" eb="9">
      <t>エン</t>
    </rPh>
    <phoneticPr fontId="1"/>
  </si>
  <si>
    <t>※ 7kWhをこえる</t>
    <phoneticPr fontId="12"/>
  </si>
  <si>
    <t>高野石畑
流量計</t>
    <rPh sb="0" eb="2">
      <t>コウヤ</t>
    </rPh>
    <rPh sb="2" eb="4">
      <t>イシバタ</t>
    </rPh>
    <rPh sb="5" eb="8">
      <t>リュウリョウケイ</t>
    </rPh>
    <phoneticPr fontId="12"/>
  </si>
  <si>
    <t>菱川町公園
耐震性
貯水槽</t>
    <phoneticPr fontId="12"/>
  </si>
  <si>
    <t>獺沢配水池</t>
    <phoneticPr fontId="12"/>
  </si>
  <si>
    <t>正内町
流量計</t>
    <phoneticPr fontId="12"/>
  </si>
  <si>
    <t>フラワー
センター
配水池</t>
    <phoneticPr fontId="12"/>
  </si>
  <si>
    <t>鎌田山
配水場</t>
    <phoneticPr fontId="12"/>
  </si>
  <si>
    <t>上片寄
配水池</t>
    <rPh sb="0" eb="1">
      <t>カミ</t>
    </rPh>
    <rPh sb="1" eb="3">
      <t>カタヨセ</t>
    </rPh>
    <rPh sb="4" eb="6">
      <t>ハイスイ</t>
    </rPh>
    <rPh sb="6" eb="7">
      <t>イケ</t>
    </rPh>
    <phoneticPr fontId="12"/>
  </si>
  <si>
    <t>大乗坊
第２
ポンプ場</t>
    <phoneticPr fontId="12"/>
  </si>
  <si>
    <t>川平配水池</t>
    <rPh sb="0" eb="2">
      <t>カワダイラ</t>
    </rPh>
    <rPh sb="2" eb="4">
      <t>ハイスイ</t>
    </rPh>
    <rPh sb="4" eb="5">
      <t>イケ</t>
    </rPh>
    <phoneticPr fontId="12"/>
  </si>
  <si>
    <t>先達配水池</t>
    <rPh sb="0" eb="2">
      <t>センダツ</t>
    </rPh>
    <rPh sb="2" eb="4">
      <t>ハイスイ</t>
    </rPh>
    <rPh sb="4" eb="5">
      <t>イケ</t>
    </rPh>
    <phoneticPr fontId="12"/>
  </si>
  <si>
    <t>御殿配水池</t>
    <rPh sb="0" eb="2">
      <t>ゴテン</t>
    </rPh>
    <rPh sb="2" eb="4">
      <t>ハイスイ</t>
    </rPh>
    <rPh sb="4" eb="5">
      <t>イケ</t>
    </rPh>
    <phoneticPr fontId="12"/>
  </si>
  <si>
    <t>上野原
φ400
流量計</t>
    <rPh sb="0" eb="3">
      <t>ウエノハラ</t>
    </rPh>
    <rPh sb="9" eb="12">
      <t>リュウリョウケイ</t>
    </rPh>
    <phoneticPr fontId="12"/>
  </si>
  <si>
    <t>田代
高架タンク</t>
    <rPh sb="0" eb="2">
      <t>タシロ</t>
    </rPh>
    <rPh sb="3" eb="5">
      <t>コウカ</t>
    </rPh>
    <phoneticPr fontId="12"/>
  </si>
  <si>
    <t>好間配水池</t>
    <rPh sb="0" eb="2">
      <t>ヨシマ</t>
    </rPh>
    <rPh sb="2" eb="4">
      <t>ハイスイ</t>
    </rPh>
    <rPh sb="4" eb="5">
      <t>イケ</t>
    </rPh>
    <phoneticPr fontId="12"/>
  </si>
  <si>
    <t>渋井流量計</t>
    <phoneticPr fontId="12"/>
  </si>
  <si>
    <t>一町坪
流量計</t>
    <phoneticPr fontId="12"/>
  </si>
  <si>
    <t>諏訪原
流量計</t>
    <phoneticPr fontId="12"/>
  </si>
  <si>
    <t>福岡配水池</t>
    <phoneticPr fontId="12"/>
  </si>
  <si>
    <t>下夕道
配水池</t>
    <phoneticPr fontId="12"/>
  </si>
  <si>
    <t>白岩流量計</t>
    <phoneticPr fontId="12"/>
  </si>
  <si>
    <t>袖玉山
配水池</t>
    <phoneticPr fontId="12"/>
  </si>
  <si>
    <t>国道細谷
流量計</t>
    <phoneticPr fontId="12"/>
  </si>
  <si>
    <t>県道大森
流量計室</t>
    <phoneticPr fontId="12"/>
  </si>
  <si>
    <t>栗木作
配水池</t>
    <phoneticPr fontId="12"/>
  </si>
  <si>
    <t>四倉業務所
倉庫</t>
    <phoneticPr fontId="12"/>
  </si>
  <si>
    <t>入間沢
配水池</t>
    <phoneticPr fontId="12"/>
  </si>
  <si>
    <t>久之浜
配水池</t>
    <phoneticPr fontId="12"/>
  </si>
  <si>
    <t>下ケ屋敷
調整池</t>
    <phoneticPr fontId="12"/>
  </si>
  <si>
    <t>平配水池</t>
    <phoneticPr fontId="12"/>
  </si>
  <si>
    <t>四倉減圧井</t>
    <phoneticPr fontId="12"/>
  </si>
  <si>
    <t>令和３年度（６月～３月）</t>
    <rPh sb="0" eb="2">
      <t>レイワ</t>
    </rPh>
    <rPh sb="3" eb="5">
      <t>ネンド</t>
    </rPh>
    <rPh sb="7" eb="8">
      <t>ガツ</t>
    </rPh>
    <rPh sb="10" eb="11">
      <t>ガツ</t>
    </rPh>
    <phoneticPr fontId="1"/>
  </si>
  <si>
    <t>令和４年度（４月～３月）</t>
    <rPh sb="0" eb="2">
      <t>レイワ</t>
    </rPh>
    <rPh sb="3" eb="5">
      <t>ネンド</t>
    </rPh>
    <rPh sb="7" eb="8">
      <t>ガツ</t>
    </rPh>
    <rPh sb="10" eb="11">
      <t>ガツ</t>
    </rPh>
    <phoneticPr fontId="1"/>
  </si>
  <si>
    <t>合計（税込み）</t>
    <rPh sb="0" eb="2">
      <t>ゴウケイ</t>
    </rPh>
    <rPh sb="3" eb="5">
      <t>ゼイコミ</t>
    </rPh>
    <phoneticPr fontId="1"/>
  </si>
  <si>
    <t>合計（税込み）</t>
    <phoneticPr fontId="12"/>
  </si>
  <si>
    <t>円</t>
    <phoneticPr fontId="12"/>
  </si>
  <si>
    <t>②</t>
    <phoneticPr fontId="12"/>
  </si>
  <si>
    <t>総合計（税込み）</t>
    <phoneticPr fontId="12"/>
  </si>
  <si>
    <t>総合計（税抜き）</t>
    <phoneticPr fontId="12"/>
  </si>
  <si>
    <t>消費税</t>
    <phoneticPr fontId="12"/>
  </si>
  <si>
    <t>円</t>
  </si>
  <si>
    <t>③＝①＋②</t>
    <phoneticPr fontId="12"/>
  </si>
  <si>
    <t>④＝（③／1.1）</t>
    <phoneticPr fontId="12"/>
  </si>
  <si>
    <t>⑤＝（③－④）</t>
    <phoneticPr fontId="12"/>
  </si>
  <si>
    <t>1円未満切り上げ</t>
    <phoneticPr fontId="12"/>
  </si>
  <si>
    <t xml:space="preserve"> </t>
    <phoneticPr fontId="1"/>
  </si>
  <si>
    <t>５ 入札金額の算定に当たっては、燃料費調整額及び再生可能エネルギー発電促進賦課金の額を含めないこと。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ガク</t>
    </rPh>
    <rPh sb="22" eb="23">
      <t>オヨ</t>
    </rPh>
    <rPh sb="24" eb="26">
      <t>サイセイ</t>
    </rPh>
    <rPh sb="26" eb="28">
      <t>カノウ</t>
    </rPh>
    <rPh sb="33" eb="35">
      <t>ハツデン</t>
    </rPh>
    <rPh sb="35" eb="37">
      <t>ソクシン</t>
    </rPh>
    <rPh sb="37" eb="40">
      <t>フカキン</t>
    </rPh>
    <rPh sb="41" eb="42">
      <t>ガク</t>
    </rPh>
    <rPh sb="43" eb="44">
      <t>フク</t>
    </rPh>
    <phoneticPr fontId="1"/>
  </si>
  <si>
    <t>６ 入札金額は表の最下段に記載の総合計（税抜き）④とするが、契約は内訳書に入力された単価による単価契約とするため、正確な単価を入力すること。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
  </si>
  <si>
    <t>契約電流（A）</t>
    <rPh sb="0" eb="2">
      <t>ケイヤク</t>
    </rPh>
    <rPh sb="2" eb="4">
      <t>デンリュウ</t>
    </rPh>
    <phoneticPr fontId="1"/>
  </si>
  <si>
    <t>契約容量（kVA）</t>
    <rPh sb="0" eb="2">
      <t>ケイヤク</t>
    </rPh>
    <rPh sb="2" eb="4">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</si>
</sst>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ｋW&quot;"/>
    <numFmt numFmtId="178" formatCode="#,##0_ "/>
    <numFmt numFmtId="179" formatCode="#,##0.00_ "/>
    <numFmt numFmtId="180" formatCode="0.00_ "/>
    <numFmt numFmtId="181" formatCode="#,##0.00;&quot;△ &quot;#,##0.00"/>
    <numFmt numFmtId="182" formatCode="0_ "/>
    <numFmt numFmtId="183" formatCode="#,##0.00_ ;[Red]\-#,##0.00\ "/>
  </numFmts>
  <fonts count="20" x14ac:knownFonts="1">
    <font>
      <sz val="11"/>
      <color theme="1"/>
      <name val="ＭＳ Ｐゴシック"/>
      <family val="2"/>
      <scheme val="minor"/>
    </font>
    <font>
      <sz val="6"/>
      <name val="ＭＳ Ｐゴシック"/>
      <family val="3"/>
      <charset val="128"/>
      <scheme val="minor"/>
    </font>
    <font>
      <sz val="10.5"/>
      <color theme="1"/>
      <name val="ＭＳ 明朝"/>
      <family val="1"/>
      <charset val="128"/>
    </font>
    <font>
      <sz val="9"/>
      <name val="ＭＳ 明朝"/>
      <family val="1"/>
      <charset val="128"/>
    </font>
    <font>
      <sz val="14"/>
      <color theme="1"/>
      <name val="ＭＳ 明朝"/>
      <family val="1"/>
      <charset val="128"/>
    </font>
    <font>
      <sz val="11"/>
      <name val="ＭＳ Ｐゴシック"/>
      <family val="3"/>
      <charset val="128"/>
    </font>
    <font>
      <sz val="14"/>
      <name val="ＭＳ 明朝"/>
      <family val="1"/>
      <charset val="128"/>
    </font>
    <font>
      <u/>
      <sz val="14"/>
      <color theme="1"/>
      <name val="ＭＳ 明朝"/>
      <family val="1"/>
      <charset val="128"/>
    </font>
    <font>
      <sz val="11"/>
      <color theme="1"/>
      <name val="ＭＳ Ｐゴシック"/>
      <family val="2"/>
      <scheme val="minor"/>
    </font>
    <font>
      <sz val="8"/>
      <color theme="1"/>
      <name val="ＭＳ 明朝"/>
      <family val="1"/>
      <charset val="128"/>
    </font>
    <font>
      <sz val="8"/>
      <name val="ＭＳ 明朝"/>
      <family val="1"/>
      <charset val="128"/>
    </font>
    <font>
      <sz val="10.5"/>
      <color theme="1"/>
      <name val="ＭＳ 明朝"/>
      <family val="2"/>
      <charset val="128"/>
    </font>
    <font>
      <sz val="6"/>
      <name val="ＭＳ 明朝"/>
      <family val="2"/>
      <charset val="128"/>
    </font>
    <font>
      <sz val="9"/>
      <color theme="1"/>
      <name val="ＭＳ 明朝"/>
      <family val="1"/>
      <charset val="128"/>
    </font>
    <font>
      <b/>
      <sz val="9"/>
      <color theme="1"/>
      <name val="ＭＳ 明朝"/>
      <family val="1"/>
      <charset val="128"/>
    </font>
    <font>
      <sz val="6"/>
      <name val="ＭＳ 明朝"/>
      <family val="1"/>
      <charset val="128"/>
    </font>
    <font>
      <b/>
      <sz val="14"/>
      <color theme="1"/>
      <name val="ＭＳ 明朝"/>
      <family val="1"/>
      <charset val="128"/>
    </font>
    <font>
      <b/>
      <u/>
      <sz val="9"/>
      <color rgb="FFFF0000"/>
      <name val="ＭＳ 明朝"/>
      <family val="1"/>
      <charset val="128"/>
    </font>
    <font>
      <b/>
      <u/>
      <sz val="10"/>
      <color rgb="FFFF0000"/>
      <name val="ＭＳ 明朝"/>
      <family val="1"/>
      <charset val="128"/>
    </font>
    <font>
      <b/>
      <u/>
      <sz val="10.5"/>
      <color rgb="FFFF0000"/>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thin">
        <color indexed="64"/>
      </right>
      <top/>
      <bottom/>
      <diagonal/>
    </border>
    <border diagonalUp="1">
      <left style="thin">
        <color indexed="64"/>
      </left>
      <right style="hair">
        <color indexed="64"/>
      </right>
      <top style="hair">
        <color indexed="64"/>
      </top>
      <bottom style="hair">
        <color indexed="64"/>
      </bottom>
      <diagonal style="hair">
        <color indexed="64"/>
      </diagonal>
    </border>
    <border>
      <left style="thin">
        <color indexed="64"/>
      </left>
      <right style="thin">
        <color indexed="64"/>
      </right>
      <top/>
      <bottom style="thin">
        <color indexed="64"/>
      </bottom>
      <diagonal/>
    </border>
    <border diagonalUp="1">
      <left/>
      <right style="hair">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right/>
      <top style="medium">
        <color indexed="64"/>
      </top>
      <bottom/>
      <diagonal/>
    </border>
    <border>
      <left/>
      <right/>
      <top/>
      <bottom style="medium">
        <color indexed="64"/>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diagonalUp="1">
      <left style="hair">
        <color indexed="64"/>
      </left>
      <right/>
      <top style="hair">
        <color indexed="64"/>
      </top>
      <bottom style="thin">
        <color indexed="64"/>
      </bottom>
      <diagonal style="hair">
        <color indexed="64"/>
      </diagonal>
    </border>
    <border>
      <left style="hair">
        <color indexed="64"/>
      </left>
      <right/>
      <top/>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bottom style="hair">
        <color indexed="64"/>
      </bottom>
      <diagonal style="hair">
        <color indexed="64"/>
      </diagonal>
    </border>
    <border diagonalUp="1">
      <left style="thin">
        <color indexed="64"/>
      </left>
      <right style="thin">
        <color indexed="64"/>
      </right>
      <top/>
      <bottom style="thin">
        <color indexed="64"/>
      </bottom>
      <diagonal style="hair">
        <color indexed="64"/>
      </diagonal>
    </border>
  </borders>
  <cellStyleXfs count="6">
    <xf numFmtId="0" fontId="0" fillId="0" borderId="0"/>
    <xf numFmtId="38" fontId="5" fillId="0" borderId="0" applyFont="0" applyFill="0" applyBorder="0" applyAlignment="0" applyProtection="0"/>
    <xf numFmtId="0" fontId="5" fillId="0" borderId="0"/>
    <xf numFmtId="0" fontId="6" fillId="0" borderId="0"/>
    <xf numFmtId="0" fontId="8" fillId="0" borderId="0"/>
    <xf numFmtId="38" fontId="11" fillId="0" borderId="0" applyFont="0" applyFill="0" applyBorder="0" applyAlignment="0" applyProtection="0">
      <alignment vertical="center"/>
    </xf>
  </cellStyleXfs>
  <cellXfs count="197">
    <xf numFmtId="0" fontId="0" fillId="0" borderId="0" xfId="0"/>
    <xf numFmtId="0" fontId="2" fillId="0" borderId="0" xfId="4" applyFont="1"/>
    <xf numFmtId="0" fontId="2" fillId="0" borderId="0" xfId="4" applyFont="1" applyFill="1"/>
    <xf numFmtId="0" fontId="2" fillId="0" borderId="0" xfId="4" applyFont="1" applyAlignment="1">
      <alignment horizontal="center"/>
    </xf>
    <xf numFmtId="176" fontId="2" fillId="0" borderId="0" xfId="4" applyNumberFormat="1" applyFont="1" applyAlignment="1">
      <alignment horizontal="right" vertical="center" shrinkToFit="1"/>
    </xf>
    <xf numFmtId="0" fontId="2" fillId="0" borderId="0" xfId="4" applyFont="1" applyAlignment="1">
      <alignment horizontal="right" vertical="center" shrinkToFit="1"/>
    </xf>
    <xf numFmtId="176" fontId="2" fillId="0" borderId="0" xfId="4" applyNumberFormat="1" applyFont="1" applyAlignment="1">
      <alignment horizontal="right"/>
    </xf>
    <xf numFmtId="0" fontId="2" fillId="0" borderId="0" xfId="4" applyFont="1" applyAlignment="1">
      <alignment horizontal="right"/>
    </xf>
    <xf numFmtId="0" fontId="4" fillId="0" borderId="0" xfId="4" applyFont="1"/>
    <xf numFmtId="0" fontId="4" fillId="0" borderId="0" xfId="4" applyFont="1" applyFill="1"/>
    <xf numFmtId="0" fontId="10" fillId="0" borderId="1" xfId="4" applyFont="1" applyBorder="1" applyAlignment="1">
      <alignment horizontal="center" vertical="center" shrinkToFit="1"/>
    </xf>
    <xf numFmtId="176" fontId="9" fillId="0" borderId="30" xfId="4" applyNumberFormat="1" applyFont="1" applyBorder="1" applyAlignment="1">
      <alignment horizontal="center" vertical="center" shrinkToFit="1"/>
    </xf>
    <xf numFmtId="176" fontId="9" fillId="0" borderId="24" xfId="4" applyNumberFormat="1" applyFont="1" applyBorder="1" applyAlignment="1">
      <alignment horizontal="center" vertical="center" shrinkToFit="1"/>
    </xf>
    <xf numFmtId="176" fontId="9" fillId="0" borderId="29" xfId="4" applyNumberFormat="1" applyFont="1" applyBorder="1" applyAlignment="1">
      <alignment horizontal="center" vertical="center" shrinkToFit="1"/>
    </xf>
    <xf numFmtId="0" fontId="9" fillId="0" borderId="21" xfId="4" applyFont="1" applyBorder="1" applyAlignment="1">
      <alignment horizontal="center" vertical="center"/>
    </xf>
    <xf numFmtId="177" fontId="10" fillId="0" borderId="16" xfId="4" applyNumberFormat="1" applyFont="1" applyBorder="1" applyAlignment="1">
      <alignment vertical="center" shrinkToFit="1"/>
    </xf>
    <xf numFmtId="0" fontId="13" fillId="0" borderId="0" xfId="4" applyFont="1"/>
    <xf numFmtId="176" fontId="13" fillId="0" borderId="0" xfId="4" applyNumberFormat="1" applyFont="1" applyAlignment="1">
      <alignment horizontal="right"/>
    </xf>
    <xf numFmtId="0" fontId="13" fillId="0" borderId="0" xfId="4" applyFont="1" applyAlignment="1">
      <alignment vertical="center"/>
    </xf>
    <xf numFmtId="0" fontId="9" fillId="0" borderId="12" xfId="4" applyFont="1" applyBorder="1" applyAlignment="1">
      <alignment vertical="center"/>
    </xf>
    <xf numFmtId="0" fontId="9" fillId="0" borderId="17" xfId="4" applyFont="1" applyBorder="1" applyAlignment="1">
      <alignment vertical="center"/>
    </xf>
    <xf numFmtId="0" fontId="10" fillId="0" borderId="15" xfId="4" applyFont="1" applyBorder="1" applyAlignment="1">
      <alignment vertical="center" shrinkToFit="1"/>
    </xf>
    <xf numFmtId="181" fontId="9" fillId="0" borderId="34" xfId="4" applyNumberFormat="1" applyFont="1" applyFill="1" applyBorder="1" applyAlignment="1">
      <alignment vertical="center" shrinkToFit="1"/>
    </xf>
    <xf numFmtId="181" fontId="9" fillId="0" borderId="6" xfId="4" applyNumberFormat="1" applyFont="1" applyFill="1" applyBorder="1" applyAlignment="1">
      <alignment vertical="center" shrinkToFit="1"/>
    </xf>
    <xf numFmtId="176" fontId="9" fillId="0" borderId="13" xfId="4" applyNumberFormat="1" applyFont="1" applyFill="1" applyBorder="1" applyAlignment="1">
      <alignment horizontal="right" vertical="center" shrinkToFit="1"/>
    </xf>
    <xf numFmtId="176" fontId="9" fillId="0" borderId="4" xfId="4" applyNumberFormat="1" applyFont="1" applyFill="1" applyBorder="1" applyAlignment="1">
      <alignment horizontal="right" vertical="center" shrinkToFit="1"/>
    </xf>
    <xf numFmtId="181" fontId="9" fillId="0" borderId="4" xfId="4" applyNumberFormat="1" applyFont="1" applyFill="1" applyBorder="1" applyAlignment="1">
      <alignment horizontal="right" vertical="center" shrinkToFit="1"/>
    </xf>
    <xf numFmtId="176" fontId="9" fillId="0" borderId="11" xfId="5" applyNumberFormat="1" applyFont="1" applyFill="1" applyBorder="1" applyAlignment="1">
      <alignment horizontal="right" vertical="center" shrinkToFit="1"/>
    </xf>
    <xf numFmtId="176" fontId="9" fillId="0" borderId="4" xfId="4" applyNumberFormat="1" applyFont="1" applyFill="1" applyBorder="1" applyAlignment="1">
      <alignment horizontal="right" vertical="center"/>
    </xf>
    <xf numFmtId="0" fontId="2" fillId="0" borderId="0" xfId="4" applyFont="1" applyAlignment="1">
      <alignment vertical="center"/>
    </xf>
    <xf numFmtId="180" fontId="10" fillId="0" borderId="26" xfId="4" applyNumberFormat="1" applyFont="1" applyFill="1" applyBorder="1" applyAlignment="1">
      <alignment vertical="center" shrinkToFit="1"/>
    </xf>
    <xf numFmtId="179" fontId="10" fillId="2" borderId="26" xfId="4" applyNumberFormat="1" applyFont="1" applyFill="1" applyBorder="1" applyAlignment="1">
      <alignment vertical="center" shrinkToFit="1"/>
    </xf>
    <xf numFmtId="183" fontId="10" fillId="2" borderId="33" xfId="5" applyNumberFormat="1" applyFont="1" applyFill="1" applyBorder="1" applyAlignment="1">
      <alignment vertical="center" shrinkToFit="1"/>
    </xf>
    <xf numFmtId="179" fontId="10" fillId="2" borderId="35" xfId="4" applyNumberFormat="1" applyFont="1" applyFill="1" applyBorder="1" applyAlignment="1">
      <alignment vertical="center" shrinkToFit="1"/>
    </xf>
    <xf numFmtId="0" fontId="2" fillId="0" borderId="0" xfId="4" applyFont="1" applyAlignment="1">
      <alignment horizontal="right" vertical="center"/>
    </xf>
    <xf numFmtId="176" fontId="9" fillId="0" borderId="39" xfId="4" applyNumberFormat="1" applyFont="1" applyFill="1" applyBorder="1" applyAlignment="1">
      <alignment horizontal="right" vertical="center" shrinkToFit="1"/>
    </xf>
    <xf numFmtId="176" fontId="9" fillId="0" borderId="31" xfId="4" applyNumberFormat="1" applyFont="1" applyFill="1" applyBorder="1" applyAlignment="1">
      <alignment horizontal="right" vertical="center" shrinkToFit="1"/>
    </xf>
    <xf numFmtId="176" fontId="9" fillId="0" borderId="31" xfId="4" applyNumberFormat="1" applyFont="1" applyFill="1" applyBorder="1" applyAlignment="1">
      <alignment horizontal="right" vertical="center"/>
    </xf>
    <xf numFmtId="181" fontId="9" fillId="0" borderId="13" xfId="4" applyNumberFormat="1" applyFont="1" applyFill="1" applyBorder="1" applyAlignment="1">
      <alignment horizontal="right" vertical="center" shrinkToFit="1"/>
    </xf>
    <xf numFmtId="182" fontId="10" fillId="0" borderId="26" xfId="4" applyNumberFormat="1" applyFont="1" applyFill="1" applyBorder="1" applyAlignment="1">
      <alignment vertical="center" shrinkToFit="1"/>
    </xf>
    <xf numFmtId="176" fontId="9" fillId="0" borderId="24" xfId="4" applyNumberFormat="1" applyFont="1" applyFill="1" applyBorder="1" applyAlignment="1">
      <alignment horizontal="center" vertical="center" shrinkToFit="1"/>
    </xf>
    <xf numFmtId="176" fontId="13" fillId="0" borderId="0" xfId="4" applyNumberFormat="1" applyFont="1" applyBorder="1" applyAlignment="1">
      <alignment vertical="center" shrinkToFit="1"/>
    </xf>
    <xf numFmtId="176" fontId="9" fillId="0" borderId="17" xfId="4" applyNumberFormat="1" applyFont="1" applyBorder="1" applyAlignment="1">
      <alignment vertical="center"/>
    </xf>
    <xf numFmtId="0" fontId="13" fillId="0" borderId="0" xfId="4" applyFont="1" applyFill="1"/>
    <xf numFmtId="0" fontId="13" fillId="0" borderId="0" xfId="4" applyFont="1" applyAlignment="1">
      <alignment horizontal="center"/>
    </xf>
    <xf numFmtId="176" fontId="13" fillId="0" borderId="0" xfId="4" applyNumberFormat="1" applyFont="1" applyAlignment="1">
      <alignment horizontal="right" vertical="center" shrinkToFit="1"/>
    </xf>
    <xf numFmtId="0" fontId="13" fillId="0" borderId="0" xfId="4" applyFont="1" applyAlignment="1">
      <alignment horizontal="right" vertical="center" shrinkToFit="1"/>
    </xf>
    <xf numFmtId="0" fontId="13" fillId="0" borderId="0" xfId="4" applyFont="1" applyAlignment="1">
      <alignment horizontal="right"/>
    </xf>
    <xf numFmtId="0" fontId="13" fillId="0" borderId="0" xfId="4" applyFont="1" applyAlignment="1">
      <alignment horizontal="left"/>
    </xf>
    <xf numFmtId="176" fontId="13" fillId="0" borderId="0" xfId="4" applyNumberFormat="1" applyFont="1" applyAlignment="1">
      <alignment horizontal="left"/>
    </xf>
    <xf numFmtId="176" fontId="9" fillId="0" borderId="41" xfId="4" applyNumberFormat="1" applyFont="1" applyFill="1" applyBorder="1" applyAlignment="1">
      <alignment horizontal="right" vertical="center" shrinkToFit="1"/>
    </xf>
    <xf numFmtId="180" fontId="10" fillId="2" borderId="26" xfId="4" applyNumberFormat="1" applyFont="1" applyFill="1" applyBorder="1" applyAlignment="1">
      <alignment vertical="center" shrinkToFit="1"/>
    </xf>
    <xf numFmtId="0" fontId="10" fillId="0" borderId="8" xfId="4" applyFont="1" applyBorder="1" applyAlignment="1">
      <alignment vertical="center" shrinkToFit="1"/>
    </xf>
    <xf numFmtId="0" fontId="10" fillId="0" borderId="9" xfId="4" applyFont="1" applyBorder="1" applyAlignment="1">
      <alignment vertical="center" shrinkToFit="1"/>
    </xf>
    <xf numFmtId="38" fontId="13" fillId="0" borderId="0" xfId="5" applyFont="1" applyAlignment="1"/>
    <xf numFmtId="38" fontId="13" fillId="0" borderId="0" xfId="5" applyFont="1" applyAlignment="1">
      <alignment vertical="center"/>
    </xf>
    <xf numFmtId="0" fontId="10" fillId="0" borderId="32" xfId="4" applyFont="1" applyFill="1" applyBorder="1" applyAlignment="1">
      <alignment horizontal="center" vertical="center" shrinkToFit="1"/>
    </xf>
    <xf numFmtId="38" fontId="13" fillId="0" borderId="0" xfId="5" applyFont="1" applyFill="1" applyAlignment="1"/>
    <xf numFmtId="181" fontId="9" fillId="0" borderId="13" xfId="4" applyNumberFormat="1" applyFont="1" applyBorder="1" applyAlignment="1">
      <alignment horizontal="right" vertical="center" shrinkToFit="1"/>
    </xf>
    <xf numFmtId="181" fontId="9" fillId="0" borderId="4" xfId="4" applyNumberFormat="1" applyFont="1" applyBorder="1" applyAlignment="1">
      <alignment horizontal="right" vertical="center" shrinkToFit="1"/>
    </xf>
    <xf numFmtId="176" fontId="9" fillId="0" borderId="14" xfId="4" applyNumberFormat="1" applyFont="1" applyBorder="1" applyAlignment="1">
      <alignment horizontal="right" vertical="center" shrinkToFit="1"/>
    </xf>
    <xf numFmtId="176" fontId="9" fillId="0" borderId="11" xfId="5" applyNumberFormat="1" applyFont="1" applyBorder="1" applyAlignment="1">
      <alignment horizontal="right" vertical="center" shrinkToFit="1"/>
    </xf>
    <xf numFmtId="38" fontId="13" fillId="0" borderId="0" xfId="5" applyFont="1" applyAlignment="1">
      <alignment horizontal="center"/>
    </xf>
    <xf numFmtId="0" fontId="15" fillId="0" borderId="9" xfId="4" applyFont="1" applyBorder="1" applyAlignment="1">
      <alignment vertical="center" shrinkToFit="1"/>
    </xf>
    <xf numFmtId="0" fontId="15" fillId="0" borderId="9" xfId="4" applyFont="1" applyBorder="1" applyAlignment="1">
      <alignment vertical="center" wrapText="1" shrinkToFit="1"/>
    </xf>
    <xf numFmtId="0" fontId="9" fillId="0" borderId="16" xfId="4" applyFont="1" applyBorder="1" applyAlignment="1">
      <alignment vertical="center"/>
    </xf>
    <xf numFmtId="176" fontId="9" fillId="0" borderId="13" xfId="4" applyNumberFormat="1" applyFont="1" applyBorder="1" applyAlignment="1">
      <alignment horizontal="right" vertical="center" shrinkToFit="1"/>
    </xf>
    <xf numFmtId="176" fontId="9" fillId="0" borderId="4" xfId="5" applyNumberFormat="1" applyFont="1" applyBorder="1" applyAlignment="1">
      <alignment horizontal="right" vertical="center" shrinkToFit="1"/>
    </xf>
    <xf numFmtId="176" fontId="9" fillId="0" borderId="4" xfId="5" applyNumberFormat="1" applyFont="1" applyFill="1" applyBorder="1" applyAlignment="1">
      <alignment horizontal="right" vertical="center" shrinkToFit="1"/>
    </xf>
    <xf numFmtId="176" fontId="9" fillId="0" borderId="16" xfId="4" applyNumberFormat="1" applyFont="1" applyBorder="1" applyAlignment="1">
      <alignment vertical="center"/>
    </xf>
    <xf numFmtId="0" fontId="15" fillId="0" borderId="12" xfId="4" applyFont="1" applyBorder="1" applyAlignment="1">
      <alignment vertical="center" wrapText="1" shrinkToFit="1"/>
    </xf>
    <xf numFmtId="0" fontId="9" fillId="0" borderId="42" xfId="4" applyFont="1" applyBorder="1" applyAlignment="1">
      <alignment vertical="center"/>
    </xf>
    <xf numFmtId="176" fontId="9" fillId="0" borderId="43" xfId="4" applyNumberFormat="1" applyFont="1" applyBorder="1" applyAlignment="1">
      <alignment horizontal="right" vertical="center" shrinkToFit="1"/>
    </xf>
    <xf numFmtId="176" fontId="9" fillId="0" borderId="44" xfId="5" applyNumberFormat="1" applyFont="1" applyBorder="1" applyAlignment="1">
      <alignment horizontal="right" vertical="center" shrinkToFit="1"/>
    </xf>
    <xf numFmtId="176" fontId="9" fillId="0" borderId="44" xfId="5" applyNumberFormat="1" applyFont="1" applyFill="1" applyBorder="1" applyAlignment="1">
      <alignment horizontal="right" vertical="center" shrinkToFit="1"/>
    </xf>
    <xf numFmtId="181" fontId="9" fillId="0" borderId="47" xfId="4" applyNumberFormat="1" applyFont="1" applyBorder="1" applyAlignment="1">
      <alignment horizontal="right" vertical="center" shrinkToFit="1"/>
    </xf>
    <xf numFmtId="181" fontId="9" fillId="0" borderId="48" xfId="5" applyNumberFormat="1" applyFont="1" applyBorder="1" applyAlignment="1">
      <alignment horizontal="right" vertical="center" shrinkToFit="1"/>
    </xf>
    <xf numFmtId="181" fontId="9" fillId="0" borderId="48" xfId="5" applyNumberFormat="1" applyFont="1" applyFill="1" applyBorder="1" applyAlignment="1">
      <alignment horizontal="right" vertical="center" shrinkToFit="1"/>
    </xf>
    <xf numFmtId="176" fontId="13" fillId="0" borderId="0" xfId="4" applyNumberFormat="1" applyFont="1" applyAlignment="1">
      <alignment horizontal="center" vertical="center"/>
    </xf>
    <xf numFmtId="0" fontId="13" fillId="0" borderId="0" xfId="4" applyFont="1" applyAlignment="1">
      <alignment horizontal="center" vertical="center"/>
    </xf>
    <xf numFmtId="178" fontId="13" fillId="0" borderId="53" xfId="4" applyNumberFormat="1" applyFont="1" applyFill="1" applyBorder="1" applyAlignment="1">
      <alignment horizontal="left" vertical="center"/>
    </xf>
    <xf numFmtId="0" fontId="13" fillId="0" borderId="0" xfId="4" applyFont="1" applyAlignment="1">
      <alignment horizontal="left" vertical="center"/>
    </xf>
    <xf numFmtId="0" fontId="13" fillId="0" borderId="0" xfId="4" applyFont="1" applyBorder="1" applyAlignment="1">
      <alignment vertical="center"/>
    </xf>
    <xf numFmtId="0" fontId="13" fillId="0" borderId="0" xfId="4" applyFont="1" applyBorder="1" applyAlignment="1">
      <alignment horizontal="center" vertical="center"/>
    </xf>
    <xf numFmtId="176" fontId="13" fillId="0" borderId="0" xfId="4" applyNumberFormat="1" applyFont="1" applyBorder="1" applyAlignment="1">
      <alignment vertical="center"/>
    </xf>
    <xf numFmtId="38" fontId="9" fillId="0" borderId="0" xfId="5" applyFont="1" applyAlignment="1"/>
    <xf numFmtId="38" fontId="2" fillId="0" borderId="0" xfId="5" applyFont="1" applyAlignment="1"/>
    <xf numFmtId="176" fontId="13" fillId="0" borderId="0" xfId="4" applyNumberFormat="1" applyFont="1" applyAlignment="1">
      <alignment vertical="center" shrinkToFit="1"/>
    </xf>
    <xf numFmtId="176" fontId="13" fillId="0" borderId="0" xfId="4" applyNumberFormat="1" applyFont="1" applyAlignment="1">
      <alignment vertical="center"/>
    </xf>
    <xf numFmtId="0" fontId="4" fillId="0" borderId="0" xfId="4" applyFont="1" applyAlignment="1">
      <alignment horizontal="center" vertical="center"/>
    </xf>
    <xf numFmtId="0" fontId="4" fillId="0" borderId="0" xfId="4" applyFont="1" applyFill="1" applyAlignment="1">
      <alignment horizontal="center" vertical="center"/>
    </xf>
    <xf numFmtId="0" fontId="17" fillId="0" borderId="0" xfId="4" applyFont="1" applyAlignment="1">
      <alignment vertical="center"/>
    </xf>
    <xf numFmtId="0" fontId="18" fillId="0" borderId="0" xfId="4" applyFont="1" applyAlignment="1">
      <alignment horizontal="left" vertical="center"/>
    </xf>
    <xf numFmtId="176" fontId="9" fillId="0" borderId="43" xfId="4" applyNumberFormat="1" applyFont="1" applyFill="1" applyBorder="1" applyAlignment="1">
      <alignment horizontal="right" vertical="center" shrinkToFit="1"/>
    </xf>
    <xf numFmtId="180" fontId="10" fillId="2" borderId="37" xfId="4" applyNumberFormat="1" applyFont="1" applyFill="1" applyBorder="1" applyAlignment="1">
      <alignment vertical="center" shrinkToFit="1"/>
    </xf>
    <xf numFmtId="182" fontId="10" fillId="0" borderId="17" xfId="4" applyNumberFormat="1" applyFont="1" applyFill="1" applyBorder="1" applyAlignment="1">
      <alignment vertical="center" shrinkToFit="1"/>
    </xf>
    <xf numFmtId="181" fontId="9" fillId="0" borderId="23" xfId="4" applyNumberFormat="1" applyFont="1" applyFill="1" applyBorder="1" applyAlignment="1">
      <alignment vertical="center" shrinkToFit="1"/>
    </xf>
    <xf numFmtId="181" fontId="9" fillId="0" borderId="15" xfId="4" applyNumberFormat="1" applyFont="1" applyFill="1" applyBorder="1" applyAlignment="1">
      <alignment vertical="center"/>
    </xf>
    <xf numFmtId="181" fontId="9" fillId="0" borderId="25" xfId="4" applyNumberFormat="1" applyFont="1" applyBorder="1" applyAlignment="1">
      <alignment horizontal="right" vertical="center" shrinkToFit="1"/>
    </xf>
    <xf numFmtId="181" fontId="9" fillId="0" borderId="16" xfId="4" applyNumberFormat="1" applyFont="1" applyBorder="1" applyAlignment="1">
      <alignment vertical="center"/>
    </xf>
    <xf numFmtId="176" fontId="9" fillId="0" borderId="56" xfId="4" applyNumberFormat="1" applyFont="1" applyFill="1" applyBorder="1" applyAlignment="1">
      <alignment horizontal="right" vertical="center"/>
    </xf>
    <xf numFmtId="176" fontId="9" fillId="0" borderId="57" xfId="4" applyNumberFormat="1" applyFont="1" applyFill="1" applyBorder="1" applyAlignment="1">
      <alignment horizontal="right" vertical="center" shrinkToFit="1"/>
    </xf>
    <xf numFmtId="181" fontId="9" fillId="0" borderId="57" xfId="4" applyNumberFormat="1" applyFont="1" applyBorder="1" applyAlignment="1">
      <alignment horizontal="right" vertical="center" shrinkToFit="1"/>
    </xf>
    <xf numFmtId="176" fontId="9" fillId="0" borderId="58" xfId="5" applyNumberFormat="1" applyFont="1" applyBorder="1" applyAlignment="1">
      <alignment horizontal="right" vertical="center" shrinkToFit="1"/>
    </xf>
    <xf numFmtId="181" fontId="9" fillId="0" borderId="59" xfId="4" applyNumberFormat="1" applyFont="1" applyFill="1" applyBorder="1" applyAlignment="1">
      <alignment vertical="center" shrinkToFit="1"/>
    </xf>
    <xf numFmtId="176" fontId="9" fillId="0" borderId="57" xfId="5" applyNumberFormat="1" applyFont="1" applyBorder="1" applyAlignment="1">
      <alignment horizontal="right" vertical="center" shrinkToFit="1"/>
    </xf>
    <xf numFmtId="176" fontId="9" fillId="0" borderId="60" xfId="5" applyNumberFormat="1" applyFont="1" applyBorder="1" applyAlignment="1">
      <alignment horizontal="right" vertical="center" shrinkToFit="1"/>
    </xf>
    <xf numFmtId="176" fontId="9" fillId="0" borderId="16" xfId="4" applyNumberFormat="1" applyFont="1" applyFill="1" applyBorder="1" applyAlignment="1">
      <alignment vertical="center"/>
    </xf>
    <xf numFmtId="176" fontId="9" fillId="0" borderId="42" xfId="4" applyNumberFormat="1" applyFont="1" applyBorder="1" applyAlignment="1">
      <alignment vertical="center"/>
    </xf>
    <xf numFmtId="181" fontId="9" fillId="0" borderId="61" xfId="5" applyNumberFormat="1" applyFont="1" applyBorder="1" applyAlignment="1">
      <alignment horizontal="right" vertical="center" shrinkToFit="1"/>
    </xf>
    <xf numFmtId="176" fontId="9" fillId="0" borderId="57" xfId="5" applyNumberFormat="1" applyFont="1" applyFill="1" applyBorder="1" applyAlignment="1">
      <alignment horizontal="right" vertical="center" shrinkToFit="1"/>
    </xf>
    <xf numFmtId="176" fontId="9" fillId="0" borderId="60" xfId="5" applyNumberFormat="1" applyFont="1" applyFill="1" applyBorder="1" applyAlignment="1">
      <alignment horizontal="right" vertical="center" shrinkToFit="1"/>
    </xf>
    <xf numFmtId="181" fontId="9" fillId="0" borderId="57" xfId="4" applyNumberFormat="1" applyFont="1" applyFill="1" applyBorder="1" applyAlignment="1">
      <alignment horizontal="right" vertical="center" shrinkToFit="1"/>
    </xf>
    <xf numFmtId="181" fontId="9" fillId="0" borderId="38" xfId="4" applyNumberFormat="1" applyFont="1" applyBorder="1" applyAlignment="1">
      <alignment vertical="center"/>
    </xf>
    <xf numFmtId="179" fontId="10" fillId="2" borderId="36" xfId="4" applyNumberFormat="1" applyFont="1" applyFill="1" applyBorder="1" applyAlignment="1">
      <alignment vertical="center" shrinkToFit="1"/>
    </xf>
    <xf numFmtId="179" fontId="10" fillId="2" borderId="38" xfId="4" applyNumberFormat="1" applyFont="1" applyFill="1" applyBorder="1" applyAlignment="1">
      <alignment vertical="center" shrinkToFit="1"/>
    </xf>
    <xf numFmtId="0" fontId="2" fillId="0" borderId="0" xfId="4" applyFont="1" applyAlignment="1">
      <alignment horizontal="center" vertical="center"/>
    </xf>
    <xf numFmtId="0" fontId="2" fillId="0" borderId="0" xfId="4" applyFont="1" applyFill="1" applyAlignment="1">
      <alignment horizontal="center" vertical="center"/>
    </xf>
    <xf numFmtId="176" fontId="2" fillId="0" borderId="0" xfId="4" applyNumberFormat="1" applyFont="1" applyAlignment="1">
      <alignment horizontal="right" vertical="center"/>
    </xf>
    <xf numFmtId="0" fontId="4" fillId="0" borderId="0" xfId="4" applyFont="1" applyAlignment="1">
      <alignment vertical="center"/>
    </xf>
    <xf numFmtId="0" fontId="4" fillId="0" borderId="0" xfId="4" applyFont="1" applyFill="1" applyAlignment="1">
      <alignment vertical="center"/>
    </xf>
    <xf numFmtId="182" fontId="9" fillId="0" borderId="62" xfId="4" applyNumberFormat="1" applyFont="1" applyBorder="1" applyAlignment="1">
      <alignment vertical="center"/>
    </xf>
    <xf numFmtId="182" fontId="9" fillId="0" borderId="62" xfId="4" applyNumberFormat="1" applyFont="1" applyFill="1" applyBorder="1" applyAlignment="1">
      <alignment vertical="center"/>
    </xf>
    <xf numFmtId="179" fontId="10" fillId="0" borderId="64" xfId="4" applyNumberFormat="1" applyFont="1" applyFill="1" applyBorder="1" applyAlignment="1">
      <alignment vertical="center" shrinkToFit="1"/>
    </xf>
    <xf numFmtId="179" fontId="10" fillId="0" borderId="63" xfId="4" applyNumberFormat="1" applyFont="1" applyFill="1" applyBorder="1" applyAlignment="1">
      <alignment vertical="center" shrinkToFit="1"/>
    </xf>
    <xf numFmtId="0" fontId="16" fillId="0" borderId="0" xfId="4" applyFont="1" applyAlignment="1">
      <alignment horizontal="center" vertical="center"/>
    </xf>
    <xf numFmtId="176" fontId="13" fillId="0" borderId="0" xfId="4" applyNumberFormat="1" applyFont="1" applyBorder="1" applyAlignment="1">
      <alignment horizontal="center" vertical="center" shrinkToFit="1"/>
    </xf>
    <xf numFmtId="178" fontId="13" fillId="0" borderId="18" xfId="4" applyNumberFormat="1" applyFont="1" applyBorder="1" applyAlignment="1">
      <alignment vertical="center"/>
    </xf>
    <xf numFmtId="178" fontId="13" fillId="0" borderId="19" xfId="4" applyNumberFormat="1" applyFont="1" applyBorder="1" applyAlignment="1">
      <alignment vertical="center"/>
    </xf>
    <xf numFmtId="178" fontId="14" fillId="0" borderId="18" xfId="4" applyNumberFormat="1" applyFont="1" applyBorder="1" applyAlignment="1">
      <alignment vertical="center"/>
    </xf>
    <xf numFmtId="178" fontId="14" fillId="0" borderId="19" xfId="4" applyNumberFormat="1" applyFont="1" applyBorder="1" applyAlignment="1">
      <alignment vertical="center"/>
    </xf>
    <xf numFmtId="176" fontId="13" fillId="0" borderId="18" xfId="4" applyNumberFormat="1" applyFont="1" applyBorder="1" applyAlignment="1">
      <alignment vertical="center" shrinkToFit="1"/>
    </xf>
    <xf numFmtId="176" fontId="13" fillId="0" borderId="19" xfId="4" applyNumberFormat="1" applyFont="1" applyBorder="1" applyAlignment="1">
      <alignment vertical="center" shrinkToFit="1"/>
    </xf>
    <xf numFmtId="0" fontId="13" fillId="0" borderId="54" xfId="4" applyFont="1" applyBorder="1" applyAlignment="1">
      <alignment horizontal="center" vertical="center"/>
    </xf>
    <xf numFmtId="0" fontId="3" fillId="0" borderId="54" xfId="4" applyFont="1" applyBorder="1" applyAlignment="1">
      <alignment horizontal="center" vertical="center"/>
    </xf>
    <xf numFmtId="0" fontId="3" fillId="0" borderId="0" xfId="4" applyFont="1" applyAlignment="1">
      <alignment horizontal="center" vertical="center"/>
    </xf>
    <xf numFmtId="176" fontId="13" fillId="0" borderId="0" xfId="4" applyNumberFormat="1" applyFont="1" applyAlignment="1">
      <alignment horizontal="center" vertical="center" shrinkToFit="1"/>
    </xf>
    <xf numFmtId="0" fontId="13" fillId="0" borderId="0" xfId="4" applyFont="1" applyAlignment="1">
      <alignment horizontal="center" vertical="center"/>
    </xf>
    <xf numFmtId="178" fontId="13" fillId="3" borderId="18" xfId="4" applyNumberFormat="1" applyFont="1" applyFill="1" applyBorder="1" applyAlignment="1">
      <alignment vertical="center"/>
    </xf>
    <xf numFmtId="178" fontId="13" fillId="3" borderId="19" xfId="4" applyNumberFormat="1" applyFont="1" applyFill="1" applyBorder="1" applyAlignment="1">
      <alignment vertical="center"/>
    </xf>
    <xf numFmtId="176" fontId="13" fillId="0" borderId="54" xfId="4" applyNumberFormat="1" applyFont="1" applyBorder="1" applyAlignment="1">
      <alignment horizontal="center" vertical="center"/>
    </xf>
    <xf numFmtId="0" fontId="13" fillId="0" borderId="55" xfId="4" applyFont="1" applyBorder="1" applyAlignment="1">
      <alignment horizontal="center" vertical="center"/>
    </xf>
    <xf numFmtId="0" fontId="9" fillId="0" borderId="1" xfId="4" applyFont="1" applyBorder="1" applyAlignment="1">
      <alignment horizontal="center" vertical="center"/>
    </xf>
    <xf numFmtId="0" fontId="9" fillId="0" borderId="1" xfId="0" applyFont="1" applyBorder="1" applyAlignment="1">
      <alignment horizontal="center" vertical="center"/>
    </xf>
    <xf numFmtId="0" fontId="9" fillId="0" borderId="15" xfId="4" applyFont="1" applyBorder="1" applyAlignment="1">
      <alignment horizontal="center" vertical="center"/>
    </xf>
    <xf numFmtId="0" fontId="9" fillId="0" borderId="17" xfId="4" applyFont="1" applyBorder="1" applyAlignment="1">
      <alignment horizontal="center" vertical="center"/>
    </xf>
    <xf numFmtId="0" fontId="9" fillId="0" borderId="23" xfId="4" applyFont="1" applyFill="1" applyBorder="1" applyAlignment="1">
      <alignment horizontal="center" vertical="center"/>
    </xf>
    <xf numFmtId="0" fontId="9" fillId="0" borderId="20" xfId="4" applyFont="1" applyFill="1" applyBorder="1" applyAlignment="1">
      <alignment horizontal="center" vertical="center"/>
    </xf>
    <xf numFmtId="0" fontId="10" fillId="0" borderId="5" xfId="4" applyFont="1" applyBorder="1" applyAlignment="1">
      <alignment horizontal="center" vertical="center" shrinkToFit="1"/>
    </xf>
    <xf numFmtId="0" fontId="10" fillId="0" borderId="6"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10" xfId="4" applyFont="1" applyBorder="1" applyAlignment="1">
      <alignment horizontal="center" vertical="center" shrinkToFit="1"/>
    </xf>
    <xf numFmtId="0" fontId="10" fillId="0" borderId="11" xfId="4" applyFont="1" applyBorder="1" applyAlignment="1">
      <alignment horizontal="center" vertical="center" shrinkToFit="1"/>
    </xf>
    <xf numFmtId="0" fontId="10" fillId="0" borderId="12" xfId="4" applyFont="1" applyBorder="1" applyAlignment="1">
      <alignment horizontal="center" vertical="center" shrinkToFit="1"/>
    </xf>
    <xf numFmtId="176" fontId="9" fillId="0" borderId="27" xfId="4" applyNumberFormat="1" applyFont="1" applyFill="1" applyBorder="1" applyAlignment="1">
      <alignment horizontal="center" vertical="center" shrinkToFit="1"/>
    </xf>
    <xf numFmtId="176" fontId="9" fillId="0" borderId="28" xfId="4" applyNumberFormat="1" applyFont="1" applyFill="1" applyBorder="1" applyAlignment="1">
      <alignment horizontal="center" vertical="center" shrinkToFit="1"/>
    </xf>
    <xf numFmtId="176" fontId="9" fillId="0" borderId="29" xfId="4" applyNumberFormat="1" applyFont="1" applyFill="1" applyBorder="1" applyAlignment="1">
      <alignment horizontal="center" vertical="center" shrinkToFit="1"/>
    </xf>
    <xf numFmtId="0" fontId="9" fillId="0" borderId="36" xfId="4" applyFont="1" applyBorder="1" applyAlignment="1">
      <alignment horizontal="center" vertical="center"/>
    </xf>
    <xf numFmtId="0" fontId="9" fillId="0" borderId="38" xfId="4" applyFont="1" applyBorder="1" applyAlignment="1">
      <alignment horizontal="center" vertical="center"/>
    </xf>
    <xf numFmtId="0" fontId="9" fillId="0" borderId="40" xfId="4" applyFont="1" applyBorder="1" applyAlignment="1">
      <alignment horizontal="center" vertical="center"/>
    </xf>
    <xf numFmtId="0" fontId="9" fillId="0" borderId="36" xfId="4" applyFont="1" applyFill="1" applyBorder="1" applyAlignment="1">
      <alignment horizontal="center" vertical="center" wrapText="1"/>
    </xf>
    <xf numFmtId="0" fontId="9" fillId="0" borderId="38" xfId="4" applyFont="1" applyFill="1" applyBorder="1" applyAlignment="1">
      <alignment horizontal="center" vertical="center" wrapText="1"/>
    </xf>
    <xf numFmtId="0" fontId="9" fillId="0" borderId="40" xfId="4" applyFont="1" applyFill="1" applyBorder="1" applyAlignment="1">
      <alignment horizontal="center" vertical="center" wrapText="1"/>
    </xf>
    <xf numFmtId="0" fontId="9" fillId="0" borderId="23" xfId="4" applyFont="1" applyFill="1" applyBorder="1" applyAlignment="1">
      <alignment horizontal="center" vertical="center" wrapText="1"/>
    </xf>
    <xf numFmtId="0" fontId="9" fillId="0" borderId="25" xfId="4" applyFont="1" applyFill="1" applyBorder="1" applyAlignment="1">
      <alignment horizontal="center" vertical="center" wrapText="1"/>
    </xf>
    <xf numFmtId="0" fontId="9" fillId="0" borderId="20" xfId="4" applyFont="1" applyFill="1" applyBorder="1" applyAlignment="1">
      <alignment horizontal="center" vertical="center" wrapText="1"/>
    </xf>
    <xf numFmtId="0" fontId="10" fillId="0" borderId="5" xfId="4" applyFont="1" applyBorder="1" applyAlignment="1">
      <alignment vertical="center" shrinkToFit="1"/>
    </xf>
    <xf numFmtId="0" fontId="10" fillId="0" borderId="7" xfId="4" applyFont="1" applyBorder="1" applyAlignment="1">
      <alignment vertical="center" shrinkToFit="1"/>
    </xf>
    <xf numFmtId="0" fontId="10" fillId="0" borderId="8" xfId="4" applyFont="1" applyBorder="1" applyAlignment="1">
      <alignment vertical="center" shrinkToFit="1"/>
    </xf>
    <xf numFmtId="0" fontId="10" fillId="0" borderId="9" xfId="4" applyFont="1" applyBorder="1" applyAlignment="1">
      <alignment vertical="center" shrinkToFit="1"/>
    </xf>
    <xf numFmtId="0" fontId="10" fillId="0" borderId="8" xfId="4" applyFont="1" applyBorder="1" applyAlignment="1">
      <alignment horizontal="center" vertical="center" wrapText="1" shrinkToFit="1"/>
    </xf>
    <xf numFmtId="0" fontId="10" fillId="0" borderId="10" xfId="4" applyFont="1" applyBorder="1" applyAlignment="1">
      <alignment horizontal="center" vertical="center" wrapText="1" shrinkToFit="1"/>
    </xf>
    <xf numFmtId="0" fontId="10" fillId="0" borderId="8"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8" xfId="4" applyFont="1" applyFill="1" applyBorder="1" applyAlignment="1">
      <alignment vertical="center" shrinkToFit="1"/>
    </xf>
    <xf numFmtId="0" fontId="10" fillId="0" borderId="9" xfId="4" applyFont="1" applyFill="1" applyBorder="1" applyAlignment="1">
      <alignment vertical="center" shrinkToFit="1"/>
    </xf>
    <xf numFmtId="0" fontId="10" fillId="0" borderId="45" xfId="4" applyFont="1" applyBorder="1" applyAlignment="1">
      <alignment vertical="center" wrapText="1" shrinkToFit="1"/>
    </xf>
    <xf numFmtId="0" fontId="10" fillId="0" borderId="46" xfId="4" applyFont="1" applyBorder="1" applyAlignment="1">
      <alignment vertical="center" wrapText="1" shrinkToFit="1"/>
    </xf>
    <xf numFmtId="0" fontId="10" fillId="0" borderId="50" xfId="4" applyFont="1" applyBorder="1" applyAlignment="1">
      <alignment vertical="center" wrapText="1" shrinkToFit="1"/>
    </xf>
    <xf numFmtId="0" fontId="10" fillId="0" borderId="37" xfId="4" applyFont="1" applyBorder="1" applyAlignment="1">
      <alignment vertical="center" wrapText="1" shrinkToFit="1"/>
    </xf>
    <xf numFmtId="0" fontId="10" fillId="0" borderId="51" xfId="4" applyFont="1" applyBorder="1" applyAlignment="1">
      <alignment vertical="center" wrapText="1" shrinkToFit="1"/>
    </xf>
    <xf numFmtId="0" fontId="10" fillId="0" borderId="49" xfId="4" applyFont="1" applyBorder="1" applyAlignment="1">
      <alignment vertical="center" wrapText="1" shrinkToFit="1"/>
    </xf>
    <xf numFmtId="0" fontId="10" fillId="0" borderId="52" xfId="4" applyFont="1" applyBorder="1" applyAlignment="1">
      <alignment vertical="center" wrapText="1" shrinkToFit="1"/>
    </xf>
    <xf numFmtId="0" fontId="10" fillId="0" borderId="21" xfId="4" applyFont="1" applyBorder="1" applyAlignment="1">
      <alignment vertical="center" wrapText="1" shrinkToFit="1"/>
    </xf>
    <xf numFmtId="0" fontId="9" fillId="0" borderId="15" xfId="4" applyFont="1" applyFill="1" applyBorder="1" applyAlignment="1">
      <alignment horizontal="center" vertical="center" wrapText="1"/>
    </xf>
    <xf numFmtId="0" fontId="9" fillId="0" borderId="16" xfId="4" applyFont="1" applyFill="1" applyBorder="1" applyAlignment="1">
      <alignment horizontal="center" vertical="center" wrapText="1"/>
    </xf>
    <xf numFmtId="0" fontId="9" fillId="0" borderId="17" xfId="4" applyFont="1" applyFill="1" applyBorder="1" applyAlignment="1">
      <alignment horizontal="center" vertical="center" wrapText="1"/>
    </xf>
    <xf numFmtId="0" fontId="19" fillId="0" borderId="0" xfId="4" applyFont="1" applyAlignment="1">
      <alignment horizontal="center" vertical="center"/>
    </xf>
    <xf numFmtId="0" fontId="2" fillId="0" borderId="2" xfId="4" applyFont="1" applyBorder="1" applyAlignment="1">
      <alignment horizontal="center" vertical="center"/>
    </xf>
    <xf numFmtId="0" fontId="2" fillId="0" borderId="22" xfId="4" applyFont="1" applyBorder="1" applyAlignment="1">
      <alignment horizontal="center" vertical="center"/>
    </xf>
    <xf numFmtId="0" fontId="2" fillId="0" borderId="3" xfId="4" applyFont="1" applyBorder="1" applyAlignment="1">
      <alignment horizontal="center" vertical="center"/>
    </xf>
    <xf numFmtId="0" fontId="2" fillId="2" borderId="2" xfId="4" applyFont="1" applyFill="1" applyBorder="1" applyAlignment="1">
      <alignment vertical="center"/>
    </xf>
    <xf numFmtId="0" fontId="2" fillId="2" borderId="22" xfId="4" applyFont="1" applyFill="1" applyBorder="1" applyAlignment="1">
      <alignment vertical="center"/>
    </xf>
    <xf numFmtId="0" fontId="2" fillId="2" borderId="3" xfId="4" applyFont="1" applyFill="1" applyBorder="1" applyAlignment="1">
      <alignment vertical="center"/>
    </xf>
    <xf numFmtId="0" fontId="2" fillId="0" borderId="2" xfId="4" applyFont="1" applyFill="1" applyBorder="1" applyAlignment="1">
      <alignment vertical="center"/>
    </xf>
    <xf numFmtId="0" fontId="2" fillId="0" borderId="22" xfId="4" applyFont="1" applyFill="1" applyBorder="1" applyAlignment="1">
      <alignment vertical="center"/>
    </xf>
    <xf numFmtId="0" fontId="2" fillId="0" borderId="3" xfId="4" applyFont="1" applyFill="1" applyBorder="1" applyAlignment="1">
      <alignment vertical="center"/>
    </xf>
  </cellXfs>
  <cellStyles count="6">
    <cellStyle name="桁区切り 2" xfId="1"/>
    <cellStyle name="桁区切り 3" xfId="5"/>
    <cellStyle name="標準" xfId="0" builtinId="0"/>
    <cellStyle name="標準 2" xfId="2"/>
    <cellStyle name="標準 2 2" xfId="4"/>
    <cellStyle name="未定義"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651;&#21147;&#20379;&#32102;&#12398;&#20837;&#26413;&#31227;&#34892;&#12395;&#20418;&#12427;&#20316;&#26989;&#38306;&#20418;/04%20&#39640;&#22311;&#20998;&#30330;&#27880;&#29992;/&#35373;&#35336;&#26360;&#21450;&#12403;&#20837;&#26413;&#20869;&#35379;&#26360;/&#12304;&#23436;&#12305;&#35373;&#3533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2927\Desktop\&#35373;&#35336;&#26360;&#12304;kinnnyuki&#1230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73;&#35336;&#26360;&#12304;&#24037;&#21209;&#35506;&#12539;&#20302;&#22311;&#123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設計書 (2)"/>
      <sheetName val="設計書 (サンプル)"/>
      <sheetName val="設計書 (高圧予測落札金額)"/>
      <sheetName val="料金表"/>
    </sheetNames>
    <sheetDataSet>
      <sheetData sheetId="0" refreshError="1"/>
      <sheetData sheetId="1" refreshError="1"/>
      <sheetData sheetId="2" refreshError="1"/>
      <sheetData sheetId="3" refreshError="1"/>
      <sheetData sheetId="4" refreshError="1"/>
      <sheetData sheetId="5" refreshError="1">
        <row r="1">
          <cell r="D1">
            <v>1</v>
          </cell>
        </row>
        <row r="11">
          <cell r="E11">
            <v>330</v>
          </cell>
        </row>
        <row r="12">
          <cell r="E12">
            <v>495</v>
          </cell>
        </row>
        <row r="13">
          <cell r="E13">
            <v>660</v>
          </cell>
        </row>
        <row r="14">
          <cell r="E14">
            <v>990</v>
          </cell>
        </row>
        <row r="15">
          <cell r="E15">
            <v>1320</v>
          </cell>
        </row>
        <row r="17">
          <cell r="E17">
            <v>1980</v>
          </cell>
        </row>
        <row r="19">
          <cell r="E19">
            <v>18.579999999999998</v>
          </cell>
        </row>
        <row r="20">
          <cell r="E20">
            <v>25.33</v>
          </cell>
        </row>
        <row r="21">
          <cell r="E21">
            <v>29.28</v>
          </cell>
        </row>
        <row r="24">
          <cell r="E24">
            <v>330</v>
          </cell>
        </row>
        <row r="26">
          <cell r="E26">
            <v>18.579999999999998</v>
          </cell>
        </row>
        <row r="27">
          <cell r="E27">
            <v>25.33</v>
          </cell>
        </row>
        <row r="28">
          <cell r="E28">
            <v>29.28</v>
          </cell>
        </row>
        <row r="42">
          <cell r="E42">
            <v>1265</v>
          </cell>
        </row>
        <row r="44">
          <cell r="E44">
            <v>15.95</v>
          </cell>
        </row>
        <row r="47">
          <cell r="E47" t="str">
            <v>基本料金(円)</v>
          </cell>
        </row>
        <row r="49">
          <cell r="E49" t="str">
            <v>電力量料金(円)</v>
          </cell>
        </row>
        <row r="50">
          <cell r="E50">
            <v>16.82</v>
          </cell>
        </row>
        <row r="53">
          <cell r="E53" t="str">
            <v>基本料金(円)</v>
          </cell>
        </row>
        <row r="55">
          <cell r="E55" t="str">
            <v>電力量料金(円)</v>
          </cell>
        </row>
        <row r="56">
          <cell r="E56">
            <v>14.74</v>
          </cell>
        </row>
        <row r="59">
          <cell r="E59" t="str">
            <v>基本料金(円)</v>
          </cell>
        </row>
        <row r="61">
          <cell r="E61" t="str">
            <v>電力量料金(円)</v>
          </cell>
        </row>
        <row r="62">
          <cell r="E62">
            <v>16.38</v>
          </cell>
        </row>
        <row r="65">
          <cell r="E65" t="str">
            <v>基本料金(円)</v>
          </cell>
        </row>
        <row r="67">
          <cell r="E67" t="str">
            <v>電力量料金(円)</v>
          </cell>
        </row>
        <row r="68">
          <cell r="E68">
            <v>20.79</v>
          </cell>
        </row>
        <row r="71">
          <cell r="E71">
            <v>11.33</v>
          </cell>
        </row>
        <row r="73">
          <cell r="E73" t="str">
            <v>基本料金(円)</v>
          </cell>
        </row>
        <row r="74">
          <cell r="E74">
            <v>1980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設計書 (サンプル)"/>
      <sheetName val="料金表"/>
    </sheetNames>
    <sheetDataSet>
      <sheetData sheetId="0" refreshError="1"/>
      <sheetData sheetId="1" refreshError="1"/>
      <sheetData sheetId="2" refreshError="1"/>
      <sheetData sheetId="3">
        <row r="66">
          <cell r="E66">
            <v>1320</v>
          </cell>
        </row>
        <row r="68">
          <cell r="E68">
            <v>20.79</v>
          </cell>
        </row>
        <row r="69">
          <cell r="E69">
            <v>19.239999999999998</v>
          </cell>
        </row>
        <row r="70">
          <cell r="E70">
            <v>17.88</v>
          </cell>
        </row>
        <row r="71">
          <cell r="E71">
            <v>11.33</v>
          </cell>
        </row>
        <row r="74">
          <cell r="E74">
            <v>1980</v>
          </cell>
        </row>
        <row r="76">
          <cell r="E76">
            <v>18.12</v>
          </cell>
        </row>
        <row r="77">
          <cell r="E77">
            <v>16.809999999999999</v>
          </cell>
        </row>
        <row r="78">
          <cell r="E78">
            <v>15.52</v>
          </cell>
        </row>
        <row r="79">
          <cell r="E79">
            <v>11.33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設計書 (サンプル)"/>
      <sheetName val="料金表"/>
    </sheetNames>
    <sheetDataSet>
      <sheetData sheetId="0" refreshError="1"/>
      <sheetData sheetId="1" refreshError="1"/>
      <sheetData sheetId="2" refreshError="1"/>
      <sheetData sheetId="3">
        <row r="6">
          <cell r="E6">
            <v>261.8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650"/>
  <sheetViews>
    <sheetView tabSelected="1" view="pageBreakPreview" topLeftCell="B1" zoomScale="115" zoomScaleNormal="100" zoomScaleSheetLayoutView="115" workbookViewId="0">
      <pane xSplit="2" topLeftCell="D1" activePane="topRight" state="frozen"/>
      <selection activeCell="C14" sqref="C14"/>
      <selection pane="topRight" activeCell="A2" sqref="A2:U2"/>
    </sheetView>
  </sheetViews>
  <sheetFormatPr defaultColWidth="10.33203125" defaultRowHeight="16.8" customHeight="1" x14ac:dyDescent="0.2"/>
  <cols>
    <col min="1" max="1" width="1.33203125" style="1" customWidth="1"/>
    <col min="2" max="2" width="5.21875" style="1" customWidth="1"/>
    <col min="3" max="3" width="8.33203125" style="2" customWidth="1"/>
    <col min="4" max="4" width="6.6640625" style="1" customWidth="1"/>
    <col min="5" max="5" width="9.5546875" style="1" customWidth="1"/>
    <col min="6" max="6" width="9.109375" style="3" customWidth="1"/>
    <col min="7" max="7" width="8.44140625" style="3" customWidth="1"/>
    <col min="8" max="8" width="16.5546875" style="4" customWidth="1"/>
    <col min="9" max="9" width="10.21875" style="5" customWidth="1"/>
    <col min="10" max="12" width="10.21875" style="6" customWidth="1"/>
    <col min="13" max="19" width="10.21875" style="7" customWidth="1"/>
    <col min="20" max="21" width="10.21875" style="1" customWidth="1"/>
    <col min="22" max="16384" width="10.33203125" style="1"/>
  </cols>
  <sheetData>
    <row r="1" spans="1:28" ht="16.8" customHeight="1" x14ac:dyDescent="0.2">
      <c r="T1" s="6"/>
    </row>
    <row r="2" spans="1:28" ht="16.8" customHeight="1" x14ac:dyDescent="0.2">
      <c r="A2" s="125" t="s">
        <v>11</v>
      </c>
      <c r="B2" s="125"/>
      <c r="C2" s="125"/>
      <c r="D2" s="125"/>
      <c r="E2" s="125"/>
      <c r="F2" s="125"/>
      <c r="G2" s="125"/>
      <c r="H2" s="125"/>
      <c r="I2" s="125"/>
      <c r="J2" s="125"/>
      <c r="K2" s="125"/>
      <c r="L2" s="125"/>
      <c r="M2" s="125"/>
      <c r="N2" s="125"/>
      <c r="O2" s="125"/>
      <c r="P2" s="125"/>
      <c r="Q2" s="125"/>
      <c r="R2" s="125"/>
      <c r="S2" s="125"/>
      <c r="T2" s="125"/>
      <c r="U2" s="125"/>
    </row>
    <row r="3" spans="1:28" ht="16.8" customHeight="1" x14ac:dyDescent="0.2">
      <c r="A3" s="89"/>
      <c r="B3" s="89"/>
      <c r="C3" s="90"/>
      <c r="D3" s="89"/>
      <c r="E3" s="89"/>
      <c r="F3" s="89"/>
      <c r="G3" s="89"/>
      <c r="H3" s="89"/>
      <c r="I3" s="89"/>
      <c r="J3" s="89"/>
      <c r="K3" s="89"/>
      <c r="L3" s="89"/>
      <c r="M3" s="89"/>
      <c r="N3" s="89"/>
      <c r="O3" s="89"/>
      <c r="P3" s="89"/>
      <c r="Q3" s="89"/>
      <c r="R3" s="89"/>
      <c r="S3" s="89"/>
      <c r="T3" s="89"/>
    </row>
    <row r="4" spans="1:28" s="29" customFormat="1" ht="16.8" customHeight="1" x14ac:dyDescent="0.2">
      <c r="B4" s="188" t="s">
        <v>2</v>
      </c>
      <c r="C4" s="189"/>
      <c r="D4" s="190"/>
      <c r="E4" s="191"/>
      <c r="F4" s="192"/>
      <c r="G4" s="192"/>
      <c r="H4" s="192"/>
      <c r="I4" s="192"/>
      <c r="J4" s="192"/>
      <c r="K4" s="192"/>
      <c r="L4" s="193"/>
      <c r="M4" s="34"/>
      <c r="N4" s="34"/>
      <c r="O4" s="34"/>
      <c r="P4" s="34"/>
      <c r="Q4" s="34"/>
      <c r="R4" s="34"/>
      <c r="S4" s="34"/>
    </row>
    <row r="5" spans="1:28" s="29" customFormat="1" ht="16.8" customHeight="1" x14ac:dyDescent="0.2">
      <c r="B5" s="188" t="s">
        <v>3</v>
      </c>
      <c r="C5" s="189"/>
      <c r="D5" s="190"/>
      <c r="E5" s="194" t="s">
        <v>43</v>
      </c>
      <c r="F5" s="195"/>
      <c r="G5" s="195"/>
      <c r="H5" s="195"/>
      <c r="I5" s="195"/>
      <c r="J5" s="195"/>
      <c r="K5" s="195"/>
      <c r="L5" s="196"/>
      <c r="M5" s="34"/>
      <c r="N5" s="34"/>
      <c r="O5" s="34"/>
      <c r="P5" s="34"/>
      <c r="Q5" s="34"/>
      <c r="R5" s="34"/>
      <c r="S5" s="34"/>
    </row>
    <row r="6" spans="1:28" ht="16.8" customHeight="1" x14ac:dyDescent="0.2">
      <c r="A6" s="29"/>
      <c r="B6" s="116"/>
      <c r="C6" s="117"/>
      <c r="D6" s="116"/>
      <c r="E6" s="116"/>
      <c r="F6" s="29"/>
      <c r="G6" s="116"/>
      <c r="J6" s="118"/>
      <c r="K6" s="118"/>
      <c r="L6" s="118"/>
      <c r="M6" s="34"/>
      <c r="N6" s="34"/>
      <c r="O6" s="34"/>
      <c r="P6" s="34"/>
      <c r="Q6" s="34"/>
      <c r="R6" s="34"/>
      <c r="S6" s="34"/>
      <c r="T6" s="29"/>
    </row>
    <row r="7" spans="1:28" ht="16.8" customHeight="1" x14ac:dyDescent="0.2">
      <c r="A7" s="29"/>
      <c r="B7" s="119" t="s">
        <v>42</v>
      </c>
      <c r="C7" s="120"/>
      <c r="D7" s="116"/>
      <c r="E7" s="116"/>
      <c r="F7" s="29"/>
      <c r="G7" s="116"/>
      <c r="J7" s="118"/>
      <c r="K7" s="118"/>
      <c r="L7" s="118"/>
      <c r="M7" s="34"/>
      <c r="N7" s="34"/>
      <c r="O7" s="34"/>
      <c r="P7" s="34"/>
      <c r="Q7" s="34"/>
      <c r="R7" s="34"/>
      <c r="S7" s="34"/>
      <c r="T7" s="29"/>
    </row>
    <row r="8" spans="1:28" ht="16.8" customHeight="1" x14ac:dyDescent="0.2">
      <c r="A8" s="29"/>
      <c r="B8" s="119" t="s">
        <v>9</v>
      </c>
      <c r="C8" s="120"/>
      <c r="D8" s="116"/>
      <c r="E8" s="116"/>
      <c r="F8" s="29"/>
      <c r="G8" s="116"/>
      <c r="J8" s="118"/>
      <c r="K8" s="118"/>
      <c r="L8" s="118"/>
      <c r="M8" s="34"/>
      <c r="N8" s="34"/>
      <c r="O8" s="34"/>
      <c r="P8" s="34"/>
      <c r="Q8" s="34"/>
      <c r="R8" s="34"/>
      <c r="S8" s="34"/>
      <c r="T8" s="29"/>
    </row>
    <row r="9" spans="1:28" ht="16.8" customHeight="1" x14ac:dyDescent="0.2">
      <c r="A9" s="29"/>
      <c r="B9" s="119" t="s">
        <v>7</v>
      </c>
      <c r="C9" s="120"/>
      <c r="D9" s="116"/>
      <c r="E9" s="116"/>
      <c r="F9" s="29"/>
      <c r="G9" s="116"/>
      <c r="J9" s="118"/>
      <c r="K9" s="118"/>
      <c r="L9" s="118"/>
      <c r="M9" s="34"/>
      <c r="N9" s="34"/>
      <c r="O9" s="34"/>
      <c r="P9" s="34"/>
      <c r="Q9" s="34"/>
      <c r="R9" s="34"/>
      <c r="S9" s="34"/>
      <c r="T9" s="29"/>
    </row>
    <row r="10" spans="1:28" ht="16.8" customHeight="1" x14ac:dyDescent="0.2">
      <c r="A10" s="29"/>
      <c r="B10" s="119" t="s">
        <v>41</v>
      </c>
      <c r="C10" s="120"/>
      <c r="D10" s="116"/>
      <c r="E10" s="116"/>
      <c r="F10" s="29"/>
      <c r="G10" s="116"/>
      <c r="J10" s="118"/>
      <c r="K10" s="118"/>
      <c r="L10" s="118"/>
      <c r="M10" s="34"/>
      <c r="N10" s="34"/>
      <c r="O10" s="34"/>
      <c r="P10" s="34"/>
      <c r="Q10" s="34"/>
      <c r="R10" s="34"/>
      <c r="S10" s="34"/>
      <c r="T10" s="29"/>
    </row>
    <row r="11" spans="1:28" ht="16.8" customHeight="1" x14ac:dyDescent="0.2">
      <c r="A11" s="29"/>
      <c r="B11" s="119" t="s">
        <v>33</v>
      </c>
      <c r="C11" s="120"/>
      <c r="D11" s="116"/>
      <c r="E11" s="116"/>
      <c r="F11" s="29"/>
      <c r="G11" s="116"/>
      <c r="J11" s="118"/>
      <c r="K11" s="118"/>
      <c r="L11" s="118"/>
      <c r="M11" s="34"/>
      <c r="N11" s="34"/>
      <c r="O11" s="34"/>
      <c r="P11" s="34"/>
      <c r="Q11" s="34"/>
      <c r="R11" s="34"/>
      <c r="S11" s="34"/>
      <c r="T11" s="29"/>
    </row>
    <row r="12" spans="1:28" ht="16.8" customHeight="1" x14ac:dyDescent="0.2">
      <c r="A12" s="29"/>
      <c r="B12" s="119" t="s">
        <v>146</v>
      </c>
      <c r="C12" s="120"/>
      <c r="D12" s="116"/>
      <c r="E12" s="116"/>
      <c r="F12" s="29"/>
      <c r="G12" s="116"/>
      <c r="J12" s="118"/>
      <c r="K12" s="118"/>
      <c r="L12" s="118"/>
      <c r="M12" s="34"/>
      <c r="N12" s="34"/>
      <c r="O12" s="34"/>
      <c r="P12" s="34"/>
      <c r="Q12" s="34"/>
      <c r="R12" s="34"/>
      <c r="S12" s="34"/>
      <c r="T12" s="29"/>
    </row>
    <row r="13" spans="1:28" ht="16.8" customHeight="1" x14ac:dyDescent="0.2">
      <c r="A13" s="29"/>
      <c r="B13" s="119" t="s">
        <v>147</v>
      </c>
      <c r="C13" s="120"/>
      <c r="D13" s="116"/>
      <c r="E13" s="116"/>
      <c r="F13" s="29"/>
      <c r="G13" s="116"/>
      <c r="J13" s="118"/>
      <c r="K13" s="118"/>
      <c r="L13" s="118"/>
      <c r="M13" s="34"/>
      <c r="N13" s="34"/>
      <c r="O13" s="34"/>
      <c r="P13" s="34"/>
      <c r="Q13" s="34"/>
      <c r="R13" s="34"/>
      <c r="S13" s="34"/>
      <c r="T13" s="29"/>
    </row>
    <row r="14" spans="1:28" ht="16.8" customHeight="1" x14ac:dyDescent="0.2">
      <c r="A14" s="29"/>
      <c r="B14" s="119" t="s">
        <v>8</v>
      </c>
      <c r="C14" s="120"/>
      <c r="D14" s="116"/>
      <c r="E14" s="116"/>
      <c r="F14" s="29"/>
      <c r="G14" s="116"/>
      <c r="J14" s="118"/>
      <c r="K14" s="118"/>
      <c r="L14" s="118"/>
      <c r="M14" s="34"/>
      <c r="N14" s="34"/>
      <c r="O14" s="34"/>
      <c r="P14" s="34"/>
      <c r="Q14" s="34"/>
      <c r="R14" s="34"/>
      <c r="S14" s="34"/>
      <c r="T14" s="29"/>
    </row>
    <row r="15" spans="1:28" ht="16.8" customHeight="1" x14ac:dyDescent="0.2">
      <c r="B15" s="8"/>
      <c r="C15" s="9"/>
      <c r="D15" s="3"/>
      <c r="E15" s="3"/>
      <c r="F15" s="1"/>
    </row>
    <row r="16" spans="1:28" ht="16.8" customHeight="1" x14ac:dyDescent="0.2">
      <c r="B16" s="142" t="s">
        <v>40</v>
      </c>
      <c r="C16" s="144" t="s">
        <v>0</v>
      </c>
      <c r="D16" s="146" t="s">
        <v>6</v>
      </c>
      <c r="E16" s="148" t="s">
        <v>34</v>
      </c>
      <c r="F16" s="149"/>
      <c r="G16" s="150"/>
      <c r="H16" s="154" t="s">
        <v>35</v>
      </c>
      <c r="I16" s="155"/>
      <c r="J16" s="155"/>
      <c r="K16" s="155"/>
      <c r="L16" s="155"/>
      <c r="M16" s="155"/>
      <c r="N16" s="155"/>
      <c r="O16" s="155"/>
      <c r="P16" s="155"/>
      <c r="Q16" s="155"/>
      <c r="R16" s="155"/>
      <c r="S16" s="155"/>
      <c r="T16" s="155"/>
      <c r="U16" s="156"/>
      <c r="V16" s="54"/>
      <c r="W16" s="54"/>
      <c r="X16" s="54"/>
      <c r="Y16" s="16"/>
      <c r="Z16" s="54"/>
      <c r="AA16" s="54"/>
      <c r="AB16" s="54"/>
    </row>
    <row r="17" spans="2:28" ht="16.8" customHeight="1" x14ac:dyDescent="0.2">
      <c r="B17" s="143"/>
      <c r="C17" s="145"/>
      <c r="D17" s="147"/>
      <c r="E17" s="151"/>
      <c r="F17" s="152"/>
      <c r="G17" s="153"/>
      <c r="H17" s="10" t="s">
        <v>4</v>
      </c>
      <c r="I17" s="11" t="s">
        <v>12</v>
      </c>
      <c r="J17" s="12" t="s">
        <v>13</v>
      </c>
      <c r="K17" s="12" t="s">
        <v>14</v>
      </c>
      <c r="L17" s="40" t="s">
        <v>15</v>
      </c>
      <c r="M17" s="40" t="s">
        <v>16</v>
      </c>
      <c r="N17" s="40" t="s">
        <v>17</v>
      </c>
      <c r="O17" s="12" t="s">
        <v>18</v>
      </c>
      <c r="P17" s="12" t="s">
        <v>19</v>
      </c>
      <c r="Q17" s="12" t="s">
        <v>20</v>
      </c>
      <c r="R17" s="12" t="s">
        <v>21</v>
      </c>
      <c r="S17" s="12" t="s">
        <v>22</v>
      </c>
      <c r="T17" s="13" t="s">
        <v>23</v>
      </c>
      <c r="U17" s="14" t="s">
        <v>1</v>
      </c>
      <c r="V17" s="55"/>
      <c r="W17" s="55"/>
      <c r="X17" s="55"/>
      <c r="Y17" s="18"/>
      <c r="Z17" s="55"/>
      <c r="AA17" s="55"/>
      <c r="AB17" s="55"/>
    </row>
    <row r="18" spans="2:28" ht="16.8" customHeight="1" x14ac:dyDescent="0.2">
      <c r="B18" s="157">
        <v>1</v>
      </c>
      <c r="C18" s="160" t="s">
        <v>44</v>
      </c>
      <c r="D18" s="163" t="s">
        <v>45</v>
      </c>
      <c r="E18" s="166" t="s">
        <v>24</v>
      </c>
      <c r="F18" s="167"/>
      <c r="G18" s="32"/>
      <c r="H18" s="21" t="s">
        <v>25</v>
      </c>
      <c r="I18" s="22">
        <f>ROUNDDOWN($G18*$G20*$G21,2)</f>
        <v>0</v>
      </c>
      <c r="J18" s="23">
        <f t="shared" ref="J18:T18" si="0">ROUNDDOWN($G18*$G20*$G21,2)</f>
        <v>0</v>
      </c>
      <c r="K18" s="23">
        <f t="shared" si="0"/>
        <v>0</v>
      </c>
      <c r="L18" s="23">
        <f t="shared" si="0"/>
        <v>0</v>
      </c>
      <c r="M18" s="23">
        <f t="shared" si="0"/>
        <v>0</v>
      </c>
      <c r="N18" s="23">
        <f t="shared" si="0"/>
        <v>0</v>
      </c>
      <c r="O18" s="23">
        <f t="shared" si="0"/>
        <v>0</v>
      </c>
      <c r="P18" s="23">
        <f t="shared" si="0"/>
        <v>0</v>
      </c>
      <c r="Q18" s="23">
        <f t="shared" si="0"/>
        <v>0</v>
      </c>
      <c r="R18" s="23">
        <f t="shared" si="0"/>
        <v>0</v>
      </c>
      <c r="S18" s="23">
        <f t="shared" si="0"/>
        <v>0</v>
      </c>
      <c r="T18" s="104">
        <f t="shared" si="0"/>
        <v>0</v>
      </c>
      <c r="U18" s="97">
        <f t="shared" ref="U18:U31" si="1">SUM(I18:T18)</f>
        <v>0</v>
      </c>
      <c r="V18" s="55"/>
      <c r="W18" s="55"/>
      <c r="X18" s="55"/>
      <c r="Y18" s="18"/>
      <c r="Z18" s="55"/>
      <c r="AA18" s="55"/>
      <c r="AB18" s="55"/>
    </row>
    <row r="19" spans="2:28" ht="16.8" customHeight="1" x14ac:dyDescent="0.2">
      <c r="B19" s="158"/>
      <c r="C19" s="161"/>
      <c r="D19" s="164"/>
      <c r="E19" s="52" t="s">
        <v>36</v>
      </c>
      <c r="F19" s="56"/>
      <c r="G19" s="121" t="s">
        <v>145</v>
      </c>
      <c r="H19" s="15" t="s">
        <v>37</v>
      </c>
      <c r="I19" s="35"/>
      <c r="J19" s="36"/>
      <c r="K19" s="37"/>
      <c r="L19" s="28">
        <v>77</v>
      </c>
      <c r="M19" s="28">
        <v>321</v>
      </c>
      <c r="N19" s="28">
        <v>390</v>
      </c>
      <c r="O19" s="28">
        <v>270</v>
      </c>
      <c r="P19" s="37"/>
      <c r="Q19" s="37"/>
      <c r="R19" s="37"/>
      <c r="S19" s="37"/>
      <c r="T19" s="100"/>
      <c r="U19" s="69">
        <f t="shared" si="1"/>
        <v>1058</v>
      </c>
      <c r="V19" s="55"/>
      <c r="W19" s="55"/>
      <c r="X19" s="55"/>
      <c r="Y19" s="18"/>
      <c r="Z19" s="55"/>
      <c r="AA19" s="55"/>
      <c r="AB19" s="55"/>
    </row>
    <row r="20" spans="2:28" ht="16.8" customHeight="1" x14ac:dyDescent="0.2">
      <c r="B20" s="158"/>
      <c r="C20" s="161"/>
      <c r="D20" s="164"/>
      <c r="E20" s="168" t="s">
        <v>26</v>
      </c>
      <c r="F20" s="169"/>
      <c r="G20" s="39">
        <v>1</v>
      </c>
      <c r="H20" s="15" t="s">
        <v>38</v>
      </c>
      <c r="I20" s="24">
        <v>360</v>
      </c>
      <c r="J20" s="25">
        <v>360</v>
      </c>
      <c r="K20" s="25">
        <v>317</v>
      </c>
      <c r="L20" s="25">
        <v>242</v>
      </c>
      <c r="M20" s="36"/>
      <c r="N20" s="36"/>
      <c r="O20" s="25">
        <v>79</v>
      </c>
      <c r="P20" s="25">
        <v>340</v>
      </c>
      <c r="Q20" s="25">
        <v>307</v>
      </c>
      <c r="R20" s="25">
        <v>373</v>
      </c>
      <c r="S20" s="25">
        <v>306</v>
      </c>
      <c r="T20" s="101">
        <v>319</v>
      </c>
      <c r="U20" s="69">
        <f t="shared" si="1"/>
        <v>3003</v>
      </c>
      <c r="V20" s="54"/>
      <c r="W20" s="54"/>
      <c r="X20" s="54"/>
      <c r="Y20" s="16"/>
      <c r="Z20" s="54"/>
      <c r="AA20" s="54"/>
      <c r="AB20" s="54"/>
    </row>
    <row r="21" spans="2:28" ht="16.8" customHeight="1" x14ac:dyDescent="0.2">
      <c r="B21" s="158"/>
      <c r="C21" s="161"/>
      <c r="D21" s="164"/>
      <c r="E21" s="168" t="s">
        <v>27</v>
      </c>
      <c r="F21" s="169"/>
      <c r="G21" s="30">
        <v>0.95</v>
      </c>
      <c r="H21" s="15" t="s">
        <v>39</v>
      </c>
      <c r="I21" s="24">
        <f>SUM(I19:I20)</f>
        <v>360</v>
      </c>
      <c r="J21" s="25">
        <f t="shared" ref="J21:T21" si="2">SUM(J19:J20)</f>
        <v>360</v>
      </c>
      <c r="K21" s="25">
        <f t="shared" si="2"/>
        <v>317</v>
      </c>
      <c r="L21" s="25">
        <f t="shared" si="2"/>
        <v>319</v>
      </c>
      <c r="M21" s="25">
        <f t="shared" si="2"/>
        <v>321</v>
      </c>
      <c r="N21" s="25">
        <f t="shared" si="2"/>
        <v>390</v>
      </c>
      <c r="O21" s="25">
        <f t="shared" si="2"/>
        <v>349</v>
      </c>
      <c r="P21" s="25">
        <f t="shared" si="2"/>
        <v>340</v>
      </c>
      <c r="Q21" s="25">
        <f t="shared" si="2"/>
        <v>307</v>
      </c>
      <c r="R21" s="25">
        <f t="shared" si="2"/>
        <v>373</v>
      </c>
      <c r="S21" s="25">
        <f t="shared" si="2"/>
        <v>306</v>
      </c>
      <c r="T21" s="101">
        <f t="shared" si="2"/>
        <v>319</v>
      </c>
      <c r="U21" s="107">
        <f t="shared" si="1"/>
        <v>4061</v>
      </c>
      <c r="V21" s="54">
        <f>SUM(K21:T21)</f>
        <v>3341</v>
      </c>
      <c r="W21" s="57">
        <f>U21</f>
        <v>4061</v>
      </c>
      <c r="X21" s="57">
        <f>V21+W21</f>
        <v>7402</v>
      </c>
      <c r="Y21" s="43"/>
      <c r="Z21" s="57"/>
      <c r="AA21" s="57"/>
      <c r="AB21" s="57"/>
    </row>
    <row r="22" spans="2:28" ht="16.8" customHeight="1" x14ac:dyDescent="0.2">
      <c r="B22" s="158"/>
      <c r="C22" s="161"/>
      <c r="D22" s="164"/>
      <c r="E22" s="170" t="s">
        <v>28</v>
      </c>
      <c r="F22" s="53" t="s">
        <v>29</v>
      </c>
      <c r="G22" s="31"/>
      <c r="H22" s="15" t="s">
        <v>31</v>
      </c>
      <c r="I22" s="58">
        <f>ROUNDDOWN($G22*I19+$G23*I20,2)</f>
        <v>0</v>
      </c>
      <c r="J22" s="59">
        <f>ROUNDDOWN($G22*J19+$G23*J20,2)</f>
        <v>0</v>
      </c>
      <c r="K22" s="59">
        <f>ROUNDDOWN($G22*K19+$G23*K20,2)</f>
        <v>0</v>
      </c>
      <c r="L22" s="26">
        <f>ROUNDDOWN($G22*L19+$G23*L20,2)</f>
        <v>0</v>
      </c>
      <c r="M22" s="26">
        <f t="shared" ref="M22:T22" si="3">ROUNDDOWN($G22*M19+$G23*M20,2)</f>
        <v>0</v>
      </c>
      <c r="N22" s="26">
        <f t="shared" si="3"/>
        <v>0</v>
      </c>
      <c r="O22" s="26">
        <f t="shared" si="3"/>
        <v>0</v>
      </c>
      <c r="P22" s="59">
        <f t="shared" si="3"/>
        <v>0</v>
      </c>
      <c r="Q22" s="59">
        <f t="shared" si="3"/>
        <v>0</v>
      </c>
      <c r="R22" s="59">
        <f t="shared" si="3"/>
        <v>0</v>
      </c>
      <c r="S22" s="59">
        <f>ROUNDDOWN($G22*S19+$G23*S20,2)</f>
        <v>0</v>
      </c>
      <c r="T22" s="102">
        <f t="shared" si="3"/>
        <v>0</v>
      </c>
      <c r="U22" s="99">
        <f t="shared" si="1"/>
        <v>0</v>
      </c>
      <c r="V22" s="54"/>
      <c r="W22" s="54"/>
      <c r="X22" s="54"/>
      <c r="Y22" s="16"/>
      <c r="Z22" s="54"/>
      <c r="AA22" s="54"/>
      <c r="AB22" s="54"/>
    </row>
    <row r="23" spans="2:28" ht="16.8" customHeight="1" x14ac:dyDescent="0.2">
      <c r="B23" s="158"/>
      <c r="C23" s="161"/>
      <c r="D23" s="165"/>
      <c r="E23" s="171"/>
      <c r="F23" s="19" t="s">
        <v>30</v>
      </c>
      <c r="G23" s="33"/>
      <c r="H23" s="20" t="s">
        <v>32</v>
      </c>
      <c r="I23" s="60">
        <f>INT(SUM(I18,I22))</f>
        <v>0</v>
      </c>
      <c r="J23" s="61">
        <f t="shared" ref="J23:T23" si="4">INT(SUM(J18,J22))</f>
        <v>0</v>
      </c>
      <c r="K23" s="61">
        <f t="shared" si="4"/>
        <v>0</v>
      </c>
      <c r="L23" s="27">
        <f t="shared" si="4"/>
        <v>0</v>
      </c>
      <c r="M23" s="27">
        <f t="shared" si="4"/>
        <v>0</v>
      </c>
      <c r="N23" s="27">
        <f t="shared" si="4"/>
        <v>0</v>
      </c>
      <c r="O23" s="27">
        <f t="shared" si="4"/>
        <v>0</v>
      </c>
      <c r="P23" s="61">
        <f t="shared" si="4"/>
        <v>0</v>
      </c>
      <c r="Q23" s="61">
        <f t="shared" si="4"/>
        <v>0</v>
      </c>
      <c r="R23" s="61">
        <f t="shared" si="4"/>
        <v>0</v>
      </c>
      <c r="S23" s="61">
        <f t="shared" si="4"/>
        <v>0</v>
      </c>
      <c r="T23" s="103">
        <f t="shared" si="4"/>
        <v>0</v>
      </c>
      <c r="U23" s="42">
        <f t="shared" si="1"/>
        <v>0</v>
      </c>
      <c r="V23" s="62"/>
      <c r="W23" s="54"/>
      <c r="X23" s="54"/>
      <c r="Y23" s="16"/>
      <c r="Z23" s="54">
        <f>SUM(K23:T23)</f>
        <v>0</v>
      </c>
      <c r="AA23" s="54">
        <f>U23</f>
        <v>0</v>
      </c>
      <c r="AB23" s="54">
        <f>Z23+AA23</f>
        <v>0</v>
      </c>
    </row>
    <row r="24" spans="2:28" ht="16.8" customHeight="1" x14ac:dyDescent="0.2">
      <c r="B24" s="158"/>
      <c r="C24" s="161"/>
      <c r="D24" s="160" t="s">
        <v>46</v>
      </c>
      <c r="E24" s="166" t="s">
        <v>47</v>
      </c>
      <c r="F24" s="167"/>
      <c r="G24" s="32"/>
      <c r="H24" s="21" t="s">
        <v>25</v>
      </c>
      <c r="I24" s="22">
        <f>$G24</f>
        <v>0</v>
      </c>
      <c r="J24" s="23">
        <f t="shared" ref="J24:T24" si="5">$G24</f>
        <v>0</v>
      </c>
      <c r="K24" s="23">
        <f t="shared" si="5"/>
        <v>0</v>
      </c>
      <c r="L24" s="23">
        <f t="shared" si="5"/>
        <v>0</v>
      </c>
      <c r="M24" s="23">
        <f t="shared" si="5"/>
        <v>0</v>
      </c>
      <c r="N24" s="23">
        <f t="shared" si="5"/>
        <v>0</v>
      </c>
      <c r="O24" s="23">
        <f t="shared" si="5"/>
        <v>0</v>
      </c>
      <c r="P24" s="23">
        <f t="shared" si="5"/>
        <v>0</v>
      </c>
      <c r="Q24" s="23">
        <f t="shared" si="5"/>
        <v>0</v>
      </c>
      <c r="R24" s="23">
        <f t="shared" si="5"/>
        <v>0</v>
      </c>
      <c r="S24" s="23">
        <f t="shared" si="5"/>
        <v>0</v>
      </c>
      <c r="T24" s="104">
        <f t="shared" si="5"/>
        <v>0</v>
      </c>
      <c r="U24" s="97">
        <f>SUM(I24:T24)</f>
        <v>0</v>
      </c>
      <c r="V24" s="55"/>
      <c r="W24" s="55"/>
      <c r="X24" s="55"/>
      <c r="Y24" s="18"/>
      <c r="Z24" s="55"/>
      <c r="AA24" s="55"/>
      <c r="AB24" s="55"/>
    </row>
    <row r="25" spans="2:28" ht="16.8" customHeight="1" x14ac:dyDescent="0.2">
      <c r="B25" s="158"/>
      <c r="C25" s="161"/>
      <c r="D25" s="161"/>
      <c r="E25" s="168" t="s">
        <v>148</v>
      </c>
      <c r="F25" s="169"/>
      <c r="G25" s="39">
        <v>40</v>
      </c>
      <c r="H25" s="15" t="s">
        <v>39</v>
      </c>
      <c r="I25" s="24">
        <v>57</v>
      </c>
      <c r="J25" s="25">
        <v>89</v>
      </c>
      <c r="K25" s="25">
        <v>81</v>
      </c>
      <c r="L25" s="25">
        <v>61</v>
      </c>
      <c r="M25" s="25">
        <v>61</v>
      </c>
      <c r="N25" s="25">
        <v>67</v>
      </c>
      <c r="O25" s="25">
        <v>65</v>
      </c>
      <c r="P25" s="25">
        <v>109</v>
      </c>
      <c r="Q25" s="25">
        <v>52</v>
      </c>
      <c r="R25" s="25">
        <v>63</v>
      </c>
      <c r="S25" s="25">
        <v>54</v>
      </c>
      <c r="T25" s="101">
        <v>78</v>
      </c>
      <c r="U25" s="107">
        <f>SUM(I25:T25)</f>
        <v>837</v>
      </c>
      <c r="V25" s="54">
        <f>SUM(K25:T25)</f>
        <v>691</v>
      </c>
      <c r="W25" s="54">
        <f>U25</f>
        <v>837</v>
      </c>
      <c r="X25" s="54">
        <f>V25+W25</f>
        <v>1528</v>
      </c>
      <c r="Y25" s="16"/>
      <c r="Z25" s="54"/>
      <c r="AA25" s="54"/>
      <c r="AB25" s="54"/>
    </row>
    <row r="26" spans="2:28" ht="16.8" customHeight="1" x14ac:dyDescent="0.2">
      <c r="B26" s="158"/>
      <c r="C26" s="161"/>
      <c r="D26" s="161"/>
      <c r="E26" s="172" t="s">
        <v>48</v>
      </c>
      <c r="F26" s="63" t="s">
        <v>49</v>
      </c>
      <c r="G26" s="51"/>
      <c r="H26" s="15" t="s">
        <v>31</v>
      </c>
      <c r="I26" s="58">
        <f>ROUNDDOWN(IF(I25&gt;120,IF(I25&gt;300,120*$G26+180*$G27+(I25-300)*$G28,120*$G26+(I25-120)*$G27),I25*$G26),2)</f>
        <v>0</v>
      </c>
      <c r="J26" s="59">
        <f t="shared" ref="J26:T26" si="6">ROUNDDOWN(IF(J25&gt;120,IF(J25&gt;300,120*$G26+180*$G27+(J25-300)*$G28,120*$G26+(J25-120)*$G27),J25*$G26),2)</f>
        <v>0</v>
      </c>
      <c r="K26" s="59">
        <f t="shared" si="6"/>
        <v>0</v>
      </c>
      <c r="L26" s="26">
        <f t="shared" si="6"/>
        <v>0</v>
      </c>
      <c r="M26" s="26">
        <f t="shared" si="6"/>
        <v>0</v>
      </c>
      <c r="N26" s="26">
        <f t="shared" si="6"/>
        <v>0</v>
      </c>
      <c r="O26" s="26">
        <f t="shared" si="6"/>
        <v>0</v>
      </c>
      <c r="P26" s="59">
        <f t="shared" si="6"/>
        <v>0</v>
      </c>
      <c r="Q26" s="59">
        <f t="shared" si="6"/>
        <v>0</v>
      </c>
      <c r="R26" s="59">
        <f t="shared" si="6"/>
        <v>0</v>
      </c>
      <c r="S26" s="59">
        <f t="shared" si="6"/>
        <v>0</v>
      </c>
      <c r="T26" s="102">
        <f t="shared" si="6"/>
        <v>0</v>
      </c>
      <c r="U26" s="99">
        <f>SUM(I26:T26)</f>
        <v>0</v>
      </c>
      <c r="V26" s="57"/>
      <c r="W26" s="57"/>
      <c r="X26" s="57"/>
      <c r="Y26" s="43"/>
      <c r="Z26" s="57"/>
      <c r="AA26" s="57"/>
      <c r="AB26" s="57"/>
    </row>
    <row r="27" spans="2:28" ht="16.8" customHeight="1" x14ac:dyDescent="0.2">
      <c r="B27" s="158"/>
      <c r="C27" s="161"/>
      <c r="D27" s="161"/>
      <c r="E27" s="172"/>
      <c r="F27" s="64" t="s">
        <v>50</v>
      </c>
      <c r="G27" s="31"/>
      <c r="H27" s="65" t="s">
        <v>32</v>
      </c>
      <c r="I27" s="66">
        <f>INT(SUM(I24,I26))</f>
        <v>0</v>
      </c>
      <c r="J27" s="67">
        <f>INT(SUM(J24,J26))</f>
        <v>0</v>
      </c>
      <c r="K27" s="67">
        <f t="shared" ref="K27:T27" si="7">INT(SUM(K24,K26))</f>
        <v>0</v>
      </c>
      <c r="L27" s="68">
        <f t="shared" si="7"/>
        <v>0</v>
      </c>
      <c r="M27" s="68">
        <f t="shared" si="7"/>
        <v>0</v>
      </c>
      <c r="N27" s="68">
        <f t="shared" si="7"/>
        <v>0</v>
      </c>
      <c r="O27" s="68">
        <f t="shared" si="7"/>
        <v>0</v>
      </c>
      <c r="P27" s="67">
        <f t="shared" si="7"/>
        <v>0</v>
      </c>
      <c r="Q27" s="67">
        <f t="shared" si="7"/>
        <v>0</v>
      </c>
      <c r="R27" s="67">
        <f t="shared" si="7"/>
        <v>0</v>
      </c>
      <c r="S27" s="67">
        <f t="shared" si="7"/>
        <v>0</v>
      </c>
      <c r="T27" s="105">
        <f t="shared" si="7"/>
        <v>0</v>
      </c>
      <c r="U27" s="69">
        <f t="shared" ref="U27" si="8">SUM(I27:T27)</f>
        <v>0</v>
      </c>
      <c r="V27" s="54"/>
      <c r="W27" s="54"/>
      <c r="X27" s="54"/>
      <c r="Y27" s="16"/>
      <c r="Z27" s="54">
        <f>SUM(K27:T27)</f>
        <v>0</v>
      </c>
      <c r="AA27" s="54">
        <f>U27</f>
        <v>0</v>
      </c>
      <c r="AB27" s="54">
        <f>Z27+AA27</f>
        <v>0</v>
      </c>
    </row>
    <row r="28" spans="2:28" ht="16.8" customHeight="1" x14ac:dyDescent="0.2">
      <c r="B28" s="159"/>
      <c r="C28" s="162"/>
      <c r="D28" s="162"/>
      <c r="E28" s="173"/>
      <c r="F28" s="70" t="s">
        <v>51</v>
      </c>
      <c r="G28" s="33"/>
      <c r="H28" s="71"/>
      <c r="I28" s="72"/>
      <c r="J28" s="73"/>
      <c r="K28" s="73"/>
      <c r="L28" s="74"/>
      <c r="M28" s="74"/>
      <c r="N28" s="74"/>
      <c r="O28" s="74"/>
      <c r="P28" s="73"/>
      <c r="Q28" s="73"/>
      <c r="R28" s="73"/>
      <c r="S28" s="73"/>
      <c r="T28" s="106"/>
      <c r="U28" s="108"/>
      <c r="V28" s="54"/>
      <c r="W28" s="54"/>
      <c r="X28" s="54"/>
      <c r="Y28" s="16"/>
      <c r="Z28" s="54"/>
      <c r="AA28" s="54"/>
      <c r="AB28" s="54"/>
    </row>
    <row r="29" spans="2:28" ht="16.8" customHeight="1" x14ac:dyDescent="0.2">
      <c r="B29" s="157">
        <f>B18+1</f>
        <v>2</v>
      </c>
      <c r="C29" s="160" t="s">
        <v>52</v>
      </c>
      <c r="D29" s="163" t="s">
        <v>45</v>
      </c>
      <c r="E29" s="166" t="s">
        <v>24</v>
      </c>
      <c r="F29" s="167"/>
      <c r="G29" s="32"/>
      <c r="H29" s="21" t="s">
        <v>25</v>
      </c>
      <c r="I29" s="22">
        <f>ROUNDDOWN($G29*$G31*$G32,2)</f>
        <v>0</v>
      </c>
      <c r="J29" s="23">
        <f t="shared" ref="J29:T29" si="9">ROUNDDOWN($G29*$G31*$G32,2)</f>
        <v>0</v>
      </c>
      <c r="K29" s="23">
        <f t="shared" si="9"/>
        <v>0</v>
      </c>
      <c r="L29" s="23">
        <f t="shared" si="9"/>
        <v>0</v>
      </c>
      <c r="M29" s="23">
        <f t="shared" si="9"/>
        <v>0</v>
      </c>
      <c r="N29" s="23">
        <f t="shared" si="9"/>
        <v>0</v>
      </c>
      <c r="O29" s="23">
        <f t="shared" si="9"/>
        <v>0</v>
      </c>
      <c r="P29" s="23">
        <f t="shared" si="9"/>
        <v>0</v>
      </c>
      <c r="Q29" s="23">
        <f t="shared" si="9"/>
        <v>0</v>
      </c>
      <c r="R29" s="23">
        <f t="shared" si="9"/>
        <v>0</v>
      </c>
      <c r="S29" s="23">
        <f t="shared" si="9"/>
        <v>0</v>
      </c>
      <c r="T29" s="104">
        <f t="shared" si="9"/>
        <v>0</v>
      </c>
      <c r="U29" s="97">
        <f t="shared" si="1"/>
        <v>0</v>
      </c>
      <c r="V29" s="55"/>
      <c r="W29" s="55"/>
      <c r="X29" s="55"/>
      <c r="Y29" s="18"/>
      <c r="Z29" s="55"/>
      <c r="AA29" s="55"/>
      <c r="AB29" s="55"/>
    </row>
    <row r="30" spans="2:28" ht="16.8" customHeight="1" x14ac:dyDescent="0.2">
      <c r="B30" s="158"/>
      <c r="C30" s="161"/>
      <c r="D30" s="164"/>
      <c r="E30" s="52" t="s">
        <v>36</v>
      </c>
      <c r="F30" s="56"/>
      <c r="G30" s="121" t="s">
        <v>145</v>
      </c>
      <c r="H30" s="15" t="s">
        <v>37</v>
      </c>
      <c r="I30" s="35"/>
      <c r="J30" s="36"/>
      <c r="K30" s="37"/>
      <c r="L30" s="28">
        <v>1</v>
      </c>
      <c r="M30" s="28">
        <v>1</v>
      </c>
      <c r="N30" s="28">
        <v>1</v>
      </c>
      <c r="O30" s="28">
        <v>1</v>
      </c>
      <c r="P30" s="37"/>
      <c r="Q30" s="37"/>
      <c r="R30" s="37"/>
      <c r="S30" s="37"/>
      <c r="T30" s="100"/>
      <c r="U30" s="69">
        <f t="shared" si="1"/>
        <v>4</v>
      </c>
      <c r="V30" s="55"/>
      <c r="W30" s="55"/>
      <c r="X30" s="55"/>
      <c r="Y30" s="18"/>
      <c r="Z30" s="55"/>
      <c r="AA30" s="55"/>
      <c r="AB30" s="55"/>
    </row>
    <row r="31" spans="2:28" ht="16.8" customHeight="1" x14ac:dyDescent="0.2">
      <c r="B31" s="158"/>
      <c r="C31" s="161"/>
      <c r="D31" s="164"/>
      <c r="E31" s="168" t="s">
        <v>26</v>
      </c>
      <c r="F31" s="169"/>
      <c r="G31" s="39">
        <v>1</v>
      </c>
      <c r="H31" s="15" t="s">
        <v>38</v>
      </c>
      <c r="I31" s="24">
        <v>1</v>
      </c>
      <c r="J31" s="25">
        <v>1</v>
      </c>
      <c r="K31" s="25">
        <v>1</v>
      </c>
      <c r="L31" s="25">
        <v>0</v>
      </c>
      <c r="M31" s="36"/>
      <c r="N31" s="36"/>
      <c r="O31" s="25">
        <v>0</v>
      </c>
      <c r="P31" s="25">
        <v>1</v>
      </c>
      <c r="Q31" s="25">
        <v>1</v>
      </c>
      <c r="R31" s="25">
        <v>1</v>
      </c>
      <c r="S31" s="25">
        <v>1</v>
      </c>
      <c r="T31" s="101">
        <v>1</v>
      </c>
      <c r="U31" s="69">
        <f t="shared" si="1"/>
        <v>8</v>
      </c>
      <c r="V31" s="54"/>
      <c r="W31" s="54"/>
      <c r="X31" s="54"/>
      <c r="Y31" s="16"/>
      <c r="Z31" s="54"/>
      <c r="AA31" s="54"/>
      <c r="AB31" s="54"/>
    </row>
    <row r="32" spans="2:28" ht="16.8" customHeight="1" x14ac:dyDescent="0.2">
      <c r="B32" s="158"/>
      <c r="C32" s="161"/>
      <c r="D32" s="164"/>
      <c r="E32" s="168" t="s">
        <v>27</v>
      </c>
      <c r="F32" s="169"/>
      <c r="G32" s="30">
        <v>0.95</v>
      </c>
      <c r="H32" s="15" t="s">
        <v>39</v>
      </c>
      <c r="I32" s="24">
        <f>SUM(I30:I31)</f>
        <v>1</v>
      </c>
      <c r="J32" s="25">
        <f t="shared" ref="J32:T32" si="10">SUM(J30:J31)</f>
        <v>1</v>
      </c>
      <c r="K32" s="25">
        <f t="shared" si="10"/>
        <v>1</v>
      </c>
      <c r="L32" s="25">
        <f t="shared" si="10"/>
        <v>1</v>
      </c>
      <c r="M32" s="25">
        <f t="shared" si="10"/>
        <v>1</v>
      </c>
      <c r="N32" s="25">
        <f t="shared" si="10"/>
        <v>1</v>
      </c>
      <c r="O32" s="25">
        <f t="shared" si="10"/>
        <v>1</v>
      </c>
      <c r="P32" s="25">
        <f t="shared" si="10"/>
        <v>1</v>
      </c>
      <c r="Q32" s="25">
        <f t="shared" si="10"/>
        <v>1</v>
      </c>
      <c r="R32" s="25">
        <f t="shared" si="10"/>
        <v>1</v>
      </c>
      <c r="S32" s="25">
        <f t="shared" si="10"/>
        <v>1</v>
      </c>
      <c r="T32" s="101">
        <f t="shared" si="10"/>
        <v>1</v>
      </c>
      <c r="U32" s="107">
        <f t="shared" ref="U32:U145" si="11">SUM(I32:T32)</f>
        <v>12</v>
      </c>
      <c r="V32" s="54">
        <f>SUM(K32:T32)</f>
        <v>10</v>
      </c>
      <c r="W32" s="57">
        <f>U32</f>
        <v>12</v>
      </c>
      <c r="X32" s="57">
        <f>V32+W32</f>
        <v>22</v>
      </c>
      <c r="Y32" s="43"/>
      <c r="Z32" s="57"/>
      <c r="AA32" s="57"/>
      <c r="AB32" s="57"/>
    </row>
    <row r="33" spans="2:28" ht="16.8" customHeight="1" x14ac:dyDescent="0.2">
      <c r="B33" s="158"/>
      <c r="C33" s="161"/>
      <c r="D33" s="164"/>
      <c r="E33" s="170" t="s">
        <v>28</v>
      </c>
      <c r="F33" s="53" t="s">
        <v>29</v>
      </c>
      <c r="G33" s="31"/>
      <c r="H33" s="15" t="s">
        <v>31</v>
      </c>
      <c r="I33" s="58">
        <f>ROUNDDOWN($G33*I30+$G34*I31,2)</f>
        <v>0</v>
      </c>
      <c r="J33" s="59">
        <f t="shared" ref="J33:T33" si="12">ROUNDDOWN($G33*J30+$G34*J31,2)</f>
        <v>0</v>
      </c>
      <c r="K33" s="59">
        <f t="shared" si="12"/>
        <v>0</v>
      </c>
      <c r="L33" s="26">
        <f t="shared" si="12"/>
        <v>0</v>
      </c>
      <c r="M33" s="26">
        <f t="shared" si="12"/>
        <v>0</v>
      </c>
      <c r="N33" s="26">
        <f t="shared" si="12"/>
        <v>0</v>
      </c>
      <c r="O33" s="26">
        <f t="shared" si="12"/>
        <v>0</v>
      </c>
      <c r="P33" s="59">
        <f t="shared" si="12"/>
        <v>0</v>
      </c>
      <c r="Q33" s="59">
        <f t="shared" si="12"/>
        <v>0</v>
      </c>
      <c r="R33" s="59">
        <f t="shared" si="12"/>
        <v>0</v>
      </c>
      <c r="S33" s="59">
        <f t="shared" si="12"/>
        <v>0</v>
      </c>
      <c r="T33" s="102">
        <f t="shared" si="12"/>
        <v>0</v>
      </c>
      <c r="U33" s="99">
        <f t="shared" si="11"/>
        <v>0</v>
      </c>
      <c r="V33" s="54"/>
      <c r="W33" s="54"/>
      <c r="X33" s="54"/>
      <c r="Y33" s="16"/>
      <c r="Z33" s="54"/>
      <c r="AA33" s="54"/>
      <c r="AB33" s="54"/>
    </row>
    <row r="34" spans="2:28" ht="16.8" customHeight="1" x14ac:dyDescent="0.2">
      <c r="B34" s="158"/>
      <c r="C34" s="161"/>
      <c r="D34" s="165"/>
      <c r="E34" s="171"/>
      <c r="F34" s="19" t="s">
        <v>30</v>
      </c>
      <c r="G34" s="33"/>
      <c r="H34" s="20" t="s">
        <v>32</v>
      </c>
      <c r="I34" s="60">
        <f>INT(SUM(I29,I33))</f>
        <v>0</v>
      </c>
      <c r="J34" s="61">
        <f t="shared" ref="J34:T34" si="13">INT(SUM(J29,J33))</f>
        <v>0</v>
      </c>
      <c r="K34" s="61">
        <f t="shared" si="13"/>
        <v>0</v>
      </c>
      <c r="L34" s="27">
        <f t="shared" si="13"/>
        <v>0</v>
      </c>
      <c r="M34" s="27">
        <f t="shared" si="13"/>
        <v>0</v>
      </c>
      <c r="N34" s="27">
        <f t="shared" si="13"/>
        <v>0</v>
      </c>
      <c r="O34" s="27">
        <f t="shared" si="13"/>
        <v>0</v>
      </c>
      <c r="P34" s="61">
        <f t="shared" si="13"/>
        <v>0</v>
      </c>
      <c r="Q34" s="61">
        <f t="shared" si="13"/>
        <v>0</v>
      </c>
      <c r="R34" s="61">
        <f t="shared" si="13"/>
        <v>0</v>
      </c>
      <c r="S34" s="61">
        <f t="shared" si="13"/>
        <v>0</v>
      </c>
      <c r="T34" s="103">
        <f t="shared" si="13"/>
        <v>0</v>
      </c>
      <c r="U34" s="42">
        <f t="shared" si="11"/>
        <v>0</v>
      </c>
      <c r="V34" s="62"/>
      <c r="W34" s="54"/>
      <c r="X34" s="54"/>
      <c r="Y34" s="16"/>
      <c r="Z34" s="54">
        <f>SUM(K34:T34)</f>
        <v>0</v>
      </c>
      <c r="AA34" s="54">
        <f>U34</f>
        <v>0</v>
      </c>
      <c r="AB34" s="54">
        <f>Z34+AA34</f>
        <v>0</v>
      </c>
    </row>
    <row r="35" spans="2:28" ht="16.8" customHeight="1" x14ac:dyDescent="0.2">
      <c r="B35" s="158"/>
      <c r="C35" s="161"/>
      <c r="D35" s="160" t="s">
        <v>46</v>
      </c>
      <c r="E35" s="166" t="s">
        <v>47</v>
      </c>
      <c r="F35" s="167"/>
      <c r="G35" s="32"/>
      <c r="H35" s="21" t="s">
        <v>25</v>
      </c>
      <c r="I35" s="22">
        <f>$G35</f>
        <v>0</v>
      </c>
      <c r="J35" s="23">
        <f t="shared" ref="J35:T35" si="14">$G35</f>
        <v>0</v>
      </c>
      <c r="K35" s="23">
        <f t="shared" si="14"/>
        <v>0</v>
      </c>
      <c r="L35" s="23">
        <f t="shared" si="14"/>
        <v>0</v>
      </c>
      <c r="M35" s="23">
        <f t="shared" si="14"/>
        <v>0</v>
      </c>
      <c r="N35" s="23">
        <f t="shared" si="14"/>
        <v>0</v>
      </c>
      <c r="O35" s="23">
        <f t="shared" si="14"/>
        <v>0</v>
      </c>
      <c r="P35" s="23">
        <f t="shared" si="14"/>
        <v>0</v>
      </c>
      <c r="Q35" s="23">
        <f t="shared" si="14"/>
        <v>0</v>
      </c>
      <c r="R35" s="23">
        <f t="shared" si="14"/>
        <v>0</v>
      </c>
      <c r="S35" s="23">
        <f t="shared" si="14"/>
        <v>0</v>
      </c>
      <c r="T35" s="104">
        <f t="shared" si="14"/>
        <v>0</v>
      </c>
      <c r="U35" s="97">
        <f>SUM(I35:T35)</f>
        <v>0</v>
      </c>
      <c r="V35" s="55"/>
      <c r="W35" s="55"/>
      <c r="X35" s="55"/>
      <c r="Y35" s="18"/>
      <c r="Z35" s="55"/>
      <c r="AA35" s="55"/>
      <c r="AB35" s="55"/>
    </row>
    <row r="36" spans="2:28" ht="16.8" customHeight="1" x14ac:dyDescent="0.2">
      <c r="B36" s="158"/>
      <c r="C36" s="161"/>
      <c r="D36" s="161"/>
      <c r="E36" s="168" t="s">
        <v>148</v>
      </c>
      <c r="F36" s="169"/>
      <c r="G36" s="39">
        <v>30</v>
      </c>
      <c r="H36" s="15" t="s">
        <v>39</v>
      </c>
      <c r="I36" s="24">
        <v>143</v>
      </c>
      <c r="J36" s="25">
        <v>129</v>
      </c>
      <c r="K36" s="25">
        <v>114</v>
      </c>
      <c r="L36" s="25">
        <v>128</v>
      </c>
      <c r="M36" s="25">
        <v>124</v>
      </c>
      <c r="N36" s="25">
        <v>134</v>
      </c>
      <c r="O36" s="25">
        <v>128</v>
      </c>
      <c r="P36" s="25">
        <v>129</v>
      </c>
      <c r="Q36" s="25">
        <v>124</v>
      </c>
      <c r="R36" s="25">
        <v>158</v>
      </c>
      <c r="S36" s="25">
        <v>134</v>
      </c>
      <c r="T36" s="101">
        <v>127</v>
      </c>
      <c r="U36" s="107">
        <f>SUM(I36:T36)</f>
        <v>1572</v>
      </c>
      <c r="V36" s="54">
        <f>SUM(K36:T36)</f>
        <v>1300</v>
      </c>
      <c r="W36" s="54">
        <f>U36</f>
        <v>1572</v>
      </c>
      <c r="X36" s="54">
        <f>V36+W36</f>
        <v>2872</v>
      </c>
      <c r="Y36" s="16"/>
      <c r="Z36" s="54"/>
      <c r="AA36" s="54"/>
      <c r="AB36" s="54"/>
    </row>
    <row r="37" spans="2:28" ht="16.8" customHeight="1" x14ac:dyDescent="0.2">
      <c r="B37" s="158"/>
      <c r="C37" s="161"/>
      <c r="D37" s="161"/>
      <c r="E37" s="172" t="s">
        <v>48</v>
      </c>
      <c r="F37" s="63" t="s">
        <v>49</v>
      </c>
      <c r="G37" s="51"/>
      <c r="H37" s="15" t="s">
        <v>31</v>
      </c>
      <c r="I37" s="58">
        <f>ROUNDDOWN(IF(I36&gt;120,IF(I36&gt;300,120*$G37+180*$G38+(I36-300)*$G39,120*$G37+(I36-120)*$G38),I36*$G37),2)</f>
        <v>0</v>
      </c>
      <c r="J37" s="59">
        <f t="shared" ref="J37:T37" si="15">ROUNDDOWN(IF(J36&gt;120,IF(J36&gt;300,120*$G37+180*$G38+(J36-300)*$G39,120*$G37+(J36-120)*$G38),J36*$G37),2)</f>
        <v>0</v>
      </c>
      <c r="K37" s="59">
        <f t="shared" si="15"/>
        <v>0</v>
      </c>
      <c r="L37" s="26">
        <f t="shared" si="15"/>
        <v>0</v>
      </c>
      <c r="M37" s="26">
        <f>ROUNDDOWN(IF(M36&gt;120,IF(M36&gt;300,120*$G37+180*$G38+(M36-300)*$G39,120*$G37+(M36-120)*$G38),M36*$G37),2)</f>
        <v>0</v>
      </c>
      <c r="N37" s="26">
        <f t="shared" si="15"/>
        <v>0</v>
      </c>
      <c r="O37" s="26">
        <f t="shared" si="15"/>
        <v>0</v>
      </c>
      <c r="P37" s="59">
        <f t="shared" si="15"/>
        <v>0</v>
      </c>
      <c r="Q37" s="59">
        <f t="shared" si="15"/>
        <v>0</v>
      </c>
      <c r="R37" s="59">
        <f t="shared" si="15"/>
        <v>0</v>
      </c>
      <c r="S37" s="59">
        <f t="shared" si="15"/>
        <v>0</v>
      </c>
      <c r="T37" s="102">
        <f t="shared" si="15"/>
        <v>0</v>
      </c>
      <c r="U37" s="99">
        <f>SUM(I37:T37)</f>
        <v>0</v>
      </c>
      <c r="V37" s="57"/>
      <c r="W37" s="57"/>
      <c r="X37" s="57"/>
      <c r="Y37" s="43"/>
      <c r="Z37" s="57"/>
      <c r="AA37" s="57"/>
      <c r="AB37" s="57"/>
    </row>
    <row r="38" spans="2:28" ht="16.8" customHeight="1" x14ac:dyDescent="0.2">
      <c r="B38" s="158"/>
      <c r="C38" s="161"/>
      <c r="D38" s="161"/>
      <c r="E38" s="172"/>
      <c r="F38" s="64" t="s">
        <v>50</v>
      </c>
      <c r="G38" s="31"/>
      <c r="H38" s="65" t="s">
        <v>32</v>
      </c>
      <c r="I38" s="66">
        <f>INT(SUM(I35,I37))</f>
        <v>0</v>
      </c>
      <c r="J38" s="67">
        <f>INT(SUM(J35,J37))</f>
        <v>0</v>
      </c>
      <c r="K38" s="67">
        <f t="shared" ref="K38:T38" si="16">INT(SUM(K35,K37))</f>
        <v>0</v>
      </c>
      <c r="L38" s="68">
        <f t="shared" si="16"/>
        <v>0</v>
      </c>
      <c r="M38" s="68">
        <f t="shared" si="16"/>
        <v>0</v>
      </c>
      <c r="N38" s="68">
        <f t="shared" si="16"/>
        <v>0</v>
      </c>
      <c r="O38" s="68">
        <f t="shared" si="16"/>
        <v>0</v>
      </c>
      <c r="P38" s="67">
        <f t="shared" si="16"/>
        <v>0</v>
      </c>
      <c r="Q38" s="67">
        <f t="shared" si="16"/>
        <v>0</v>
      </c>
      <c r="R38" s="67">
        <f t="shared" si="16"/>
        <v>0</v>
      </c>
      <c r="S38" s="67">
        <f t="shared" si="16"/>
        <v>0</v>
      </c>
      <c r="T38" s="105">
        <f t="shared" si="16"/>
        <v>0</v>
      </c>
      <c r="U38" s="69">
        <f>SUM(I38:T38)</f>
        <v>0</v>
      </c>
      <c r="V38" s="54"/>
      <c r="W38" s="54"/>
      <c r="X38" s="54"/>
      <c r="Y38" s="16"/>
      <c r="Z38" s="54">
        <f>SUM(K38:T38)</f>
        <v>0</v>
      </c>
      <c r="AA38" s="54">
        <f>U38</f>
        <v>0</v>
      </c>
      <c r="AB38" s="54">
        <f>Z38+AA38</f>
        <v>0</v>
      </c>
    </row>
    <row r="39" spans="2:28" ht="16.8" customHeight="1" x14ac:dyDescent="0.2">
      <c r="B39" s="159"/>
      <c r="C39" s="162"/>
      <c r="D39" s="162"/>
      <c r="E39" s="173"/>
      <c r="F39" s="70" t="s">
        <v>51</v>
      </c>
      <c r="G39" s="33"/>
      <c r="H39" s="71"/>
      <c r="I39" s="72"/>
      <c r="J39" s="73"/>
      <c r="K39" s="73"/>
      <c r="L39" s="74"/>
      <c r="M39" s="74"/>
      <c r="N39" s="74"/>
      <c r="O39" s="74"/>
      <c r="P39" s="73"/>
      <c r="Q39" s="73"/>
      <c r="R39" s="73"/>
      <c r="S39" s="73"/>
      <c r="T39" s="106"/>
      <c r="U39" s="108"/>
      <c r="V39" s="54"/>
      <c r="W39" s="54"/>
      <c r="X39" s="54"/>
      <c r="Y39" s="16"/>
      <c r="Z39" s="54"/>
      <c r="AA39" s="54"/>
      <c r="AB39" s="54"/>
    </row>
    <row r="40" spans="2:28" ht="16.8" customHeight="1" x14ac:dyDescent="0.2">
      <c r="B40" s="157">
        <f t="shared" ref="B40" si="17">B29+1</f>
        <v>3</v>
      </c>
      <c r="C40" s="160" t="s">
        <v>53</v>
      </c>
      <c r="D40" s="163" t="s">
        <v>45</v>
      </c>
      <c r="E40" s="166" t="s">
        <v>24</v>
      </c>
      <c r="F40" s="167"/>
      <c r="G40" s="32"/>
      <c r="H40" s="21" t="s">
        <v>25</v>
      </c>
      <c r="I40" s="22">
        <f>ROUNDDOWN($G40*$G42*$G43,2)</f>
        <v>0</v>
      </c>
      <c r="J40" s="23">
        <f t="shared" ref="J40:T40" si="18">ROUNDDOWN($G40*$G42*$G43,2)</f>
        <v>0</v>
      </c>
      <c r="K40" s="23">
        <f t="shared" si="18"/>
        <v>0</v>
      </c>
      <c r="L40" s="23">
        <f t="shared" si="18"/>
        <v>0</v>
      </c>
      <c r="M40" s="23">
        <f t="shared" si="18"/>
        <v>0</v>
      </c>
      <c r="N40" s="23">
        <f t="shared" si="18"/>
        <v>0</v>
      </c>
      <c r="O40" s="23">
        <f t="shared" si="18"/>
        <v>0</v>
      </c>
      <c r="P40" s="23">
        <f t="shared" si="18"/>
        <v>0</v>
      </c>
      <c r="Q40" s="23">
        <f t="shared" si="18"/>
        <v>0</v>
      </c>
      <c r="R40" s="23">
        <f t="shared" si="18"/>
        <v>0</v>
      </c>
      <c r="S40" s="23">
        <f t="shared" si="18"/>
        <v>0</v>
      </c>
      <c r="T40" s="104">
        <f t="shared" si="18"/>
        <v>0</v>
      </c>
      <c r="U40" s="97">
        <f t="shared" si="11"/>
        <v>0</v>
      </c>
      <c r="V40" s="55"/>
      <c r="W40" s="55"/>
      <c r="X40" s="55"/>
      <c r="Y40" s="18"/>
      <c r="Z40" s="55"/>
      <c r="AA40" s="55"/>
      <c r="AB40" s="55"/>
    </row>
    <row r="41" spans="2:28" ht="16.8" customHeight="1" x14ac:dyDescent="0.2">
      <c r="B41" s="158"/>
      <c r="C41" s="161"/>
      <c r="D41" s="164"/>
      <c r="E41" s="52" t="s">
        <v>36</v>
      </c>
      <c r="F41" s="56"/>
      <c r="G41" s="121" t="s">
        <v>145</v>
      </c>
      <c r="H41" s="15" t="s">
        <v>37</v>
      </c>
      <c r="I41" s="35"/>
      <c r="J41" s="36"/>
      <c r="K41" s="37"/>
      <c r="L41" s="28">
        <v>3251</v>
      </c>
      <c r="M41" s="28">
        <v>3799</v>
      </c>
      <c r="N41" s="28">
        <v>3687</v>
      </c>
      <c r="O41" s="28">
        <v>713</v>
      </c>
      <c r="P41" s="37"/>
      <c r="Q41" s="37"/>
      <c r="R41" s="37"/>
      <c r="S41" s="37"/>
      <c r="T41" s="100"/>
      <c r="U41" s="69">
        <f t="shared" si="11"/>
        <v>11450</v>
      </c>
      <c r="V41" s="55"/>
      <c r="W41" s="55"/>
      <c r="X41" s="55"/>
      <c r="Y41" s="18"/>
      <c r="Z41" s="55"/>
      <c r="AA41" s="55"/>
      <c r="AB41" s="55"/>
    </row>
    <row r="42" spans="2:28" ht="16.8" customHeight="1" x14ac:dyDescent="0.2">
      <c r="B42" s="158"/>
      <c r="C42" s="161"/>
      <c r="D42" s="164"/>
      <c r="E42" s="168" t="s">
        <v>26</v>
      </c>
      <c r="F42" s="169"/>
      <c r="G42" s="39">
        <v>17</v>
      </c>
      <c r="H42" s="15" t="s">
        <v>38</v>
      </c>
      <c r="I42" s="24">
        <v>4390</v>
      </c>
      <c r="J42" s="25">
        <v>3953</v>
      </c>
      <c r="K42" s="25">
        <v>4492</v>
      </c>
      <c r="L42" s="25">
        <v>723</v>
      </c>
      <c r="M42" s="36"/>
      <c r="N42" s="36"/>
      <c r="O42" s="25">
        <v>2971</v>
      </c>
      <c r="P42" s="25">
        <v>4481</v>
      </c>
      <c r="Q42" s="25">
        <v>4163</v>
      </c>
      <c r="R42" s="25">
        <v>5917</v>
      </c>
      <c r="S42" s="25">
        <v>4638</v>
      </c>
      <c r="T42" s="101">
        <v>4265</v>
      </c>
      <c r="U42" s="69">
        <f t="shared" si="11"/>
        <v>39993</v>
      </c>
      <c r="V42" s="54"/>
      <c r="W42" s="54"/>
      <c r="X42" s="54"/>
      <c r="Y42" s="16"/>
      <c r="Z42" s="54"/>
      <c r="AA42" s="54"/>
      <c r="AB42" s="54"/>
    </row>
    <row r="43" spans="2:28" ht="16.8" customHeight="1" x14ac:dyDescent="0.2">
      <c r="B43" s="158"/>
      <c r="C43" s="161"/>
      <c r="D43" s="164"/>
      <c r="E43" s="168" t="s">
        <v>27</v>
      </c>
      <c r="F43" s="169"/>
      <c r="G43" s="30">
        <v>0.95</v>
      </c>
      <c r="H43" s="15" t="s">
        <v>39</v>
      </c>
      <c r="I43" s="24">
        <f>SUM(I41:I42)</f>
        <v>4390</v>
      </c>
      <c r="J43" s="25">
        <f t="shared" ref="J43:T43" si="19">SUM(J41:J42)</f>
        <v>3953</v>
      </c>
      <c r="K43" s="25">
        <f t="shared" si="19"/>
        <v>4492</v>
      </c>
      <c r="L43" s="25">
        <f t="shared" si="19"/>
        <v>3974</v>
      </c>
      <c r="M43" s="25">
        <f t="shared" si="19"/>
        <v>3799</v>
      </c>
      <c r="N43" s="25">
        <f t="shared" si="19"/>
        <v>3687</v>
      </c>
      <c r="O43" s="25">
        <f t="shared" si="19"/>
        <v>3684</v>
      </c>
      <c r="P43" s="25">
        <f t="shared" si="19"/>
        <v>4481</v>
      </c>
      <c r="Q43" s="25">
        <f t="shared" si="19"/>
        <v>4163</v>
      </c>
      <c r="R43" s="25">
        <f t="shared" si="19"/>
        <v>5917</v>
      </c>
      <c r="S43" s="25">
        <f>SUM(S41:S42)</f>
        <v>4638</v>
      </c>
      <c r="T43" s="101">
        <f t="shared" si="19"/>
        <v>4265</v>
      </c>
      <c r="U43" s="107">
        <f t="shared" si="11"/>
        <v>51443</v>
      </c>
      <c r="V43" s="54">
        <f>SUM(K43:T43)</f>
        <v>43100</v>
      </c>
      <c r="W43" s="57">
        <f>U43</f>
        <v>51443</v>
      </c>
      <c r="X43" s="57">
        <f>V43+W43</f>
        <v>94543</v>
      </c>
      <c r="Y43" s="43"/>
      <c r="Z43" s="57"/>
      <c r="AA43" s="57"/>
      <c r="AB43" s="57"/>
    </row>
    <row r="44" spans="2:28" ht="16.8" customHeight="1" x14ac:dyDescent="0.2">
      <c r="B44" s="158"/>
      <c r="C44" s="161"/>
      <c r="D44" s="164"/>
      <c r="E44" s="170" t="s">
        <v>28</v>
      </c>
      <c r="F44" s="53" t="s">
        <v>29</v>
      </c>
      <c r="G44" s="31"/>
      <c r="H44" s="15" t="s">
        <v>31</v>
      </c>
      <c r="I44" s="58">
        <f>ROUNDDOWN($G44*I41+$G45*I42,2)</f>
        <v>0</v>
      </c>
      <c r="J44" s="59">
        <f t="shared" ref="J44:T44" si="20">ROUNDDOWN($G44*J41+$G45*J42,2)</f>
        <v>0</v>
      </c>
      <c r="K44" s="59">
        <f t="shared" si="20"/>
        <v>0</v>
      </c>
      <c r="L44" s="26">
        <f t="shared" si="20"/>
        <v>0</v>
      </c>
      <c r="M44" s="26">
        <f t="shared" si="20"/>
        <v>0</v>
      </c>
      <c r="N44" s="26">
        <f t="shared" si="20"/>
        <v>0</v>
      </c>
      <c r="O44" s="26">
        <f t="shared" si="20"/>
        <v>0</v>
      </c>
      <c r="P44" s="59">
        <f t="shared" si="20"/>
        <v>0</v>
      </c>
      <c r="Q44" s="59">
        <f t="shared" si="20"/>
        <v>0</v>
      </c>
      <c r="R44" s="59">
        <f t="shared" si="20"/>
        <v>0</v>
      </c>
      <c r="S44" s="59">
        <f t="shared" si="20"/>
        <v>0</v>
      </c>
      <c r="T44" s="102">
        <f t="shared" si="20"/>
        <v>0</v>
      </c>
      <c r="U44" s="99">
        <f t="shared" si="11"/>
        <v>0</v>
      </c>
      <c r="V44" s="54"/>
      <c r="W44" s="54"/>
      <c r="X44" s="54"/>
      <c r="Y44" s="16"/>
      <c r="Z44" s="54"/>
      <c r="AA44" s="54"/>
      <c r="AB44" s="54"/>
    </row>
    <row r="45" spans="2:28" ht="16.8" customHeight="1" x14ac:dyDescent="0.2">
      <c r="B45" s="158"/>
      <c r="C45" s="161"/>
      <c r="D45" s="165"/>
      <c r="E45" s="171"/>
      <c r="F45" s="19" t="s">
        <v>30</v>
      </c>
      <c r="G45" s="33"/>
      <c r="H45" s="20" t="s">
        <v>32</v>
      </c>
      <c r="I45" s="60">
        <f>INT(SUM(I40,I44))</f>
        <v>0</v>
      </c>
      <c r="J45" s="61">
        <f t="shared" ref="J45:T45" si="21">INT(SUM(J40,J44))</f>
        <v>0</v>
      </c>
      <c r="K45" s="61">
        <f t="shared" si="21"/>
        <v>0</v>
      </c>
      <c r="L45" s="27">
        <f t="shared" si="21"/>
        <v>0</v>
      </c>
      <c r="M45" s="27">
        <f t="shared" si="21"/>
        <v>0</v>
      </c>
      <c r="N45" s="27">
        <f t="shared" si="21"/>
        <v>0</v>
      </c>
      <c r="O45" s="27">
        <f t="shared" si="21"/>
        <v>0</v>
      </c>
      <c r="P45" s="61">
        <f t="shared" si="21"/>
        <v>0</v>
      </c>
      <c r="Q45" s="61">
        <f t="shared" si="21"/>
        <v>0</v>
      </c>
      <c r="R45" s="61">
        <f t="shared" si="21"/>
        <v>0</v>
      </c>
      <c r="S45" s="61">
        <f t="shared" si="21"/>
        <v>0</v>
      </c>
      <c r="T45" s="103">
        <f t="shared" si="21"/>
        <v>0</v>
      </c>
      <c r="U45" s="42">
        <f t="shared" si="11"/>
        <v>0</v>
      </c>
      <c r="V45" s="62"/>
      <c r="W45" s="54"/>
      <c r="X45" s="54"/>
      <c r="Y45" s="16"/>
      <c r="Z45" s="54">
        <f>SUM(K45:T45)</f>
        <v>0</v>
      </c>
      <c r="AA45" s="54">
        <f>U45</f>
        <v>0</v>
      </c>
      <c r="AB45" s="54">
        <f>Z45+AA45</f>
        <v>0</v>
      </c>
    </row>
    <row r="46" spans="2:28" ht="16.8" customHeight="1" x14ac:dyDescent="0.2">
      <c r="B46" s="158"/>
      <c r="C46" s="161"/>
      <c r="D46" s="160" t="s">
        <v>46</v>
      </c>
      <c r="E46" s="166" t="s">
        <v>47</v>
      </c>
      <c r="F46" s="167"/>
      <c r="G46" s="32"/>
      <c r="H46" s="21" t="s">
        <v>25</v>
      </c>
      <c r="I46" s="22">
        <f>$G46</f>
        <v>0</v>
      </c>
      <c r="J46" s="23">
        <f t="shared" ref="J46:T46" si="22">$G46</f>
        <v>0</v>
      </c>
      <c r="K46" s="23">
        <f t="shared" si="22"/>
        <v>0</v>
      </c>
      <c r="L46" s="23">
        <f t="shared" si="22"/>
        <v>0</v>
      </c>
      <c r="M46" s="23">
        <f t="shared" si="22"/>
        <v>0</v>
      </c>
      <c r="N46" s="23">
        <f t="shared" si="22"/>
        <v>0</v>
      </c>
      <c r="O46" s="23">
        <f t="shared" si="22"/>
        <v>0</v>
      </c>
      <c r="P46" s="23">
        <f t="shared" si="22"/>
        <v>0</v>
      </c>
      <c r="Q46" s="23">
        <f t="shared" si="22"/>
        <v>0</v>
      </c>
      <c r="R46" s="23">
        <f t="shared" si="22"/>
        <v>0</v>
      </c>
      <c r="S46" s="23">
        <f t="shared" si="22"/>
        <v>0</v>
      </c>
      <c r="T46" s="104">
        <f t="shared" si="22"/>
        <v>0</v>
      </c>
      <c r="U46" s="97">
        <f>SUM(I46:T46)</f>
        <v>0</v>
      </c>
      <c r="V46" s="55"/>
      <c r="W46" s="55"/>
      <c r="X46" s="55"/>
      <c r="Y46" s="18"/>
      <c r="Z46" s="55"/>
      <c r="AA46" s="55"/>
      <c r="AB46" s="55"/>
    </row>
    <row r="47" spans="2:28" ht="16.8" customHeight="1" x14ac:dyDescent="0.2">
      <c r="B47" s="158"/>
      <c r="C47" s="161"/>
      <c r="D47" s="161"/>
      <c r="E47" s="168" t="s">
        <v>148</v>
      </c>
      <c r="F47" s="169"/>
      <c r="G47" s="39">
        <v>50</v>
      </c>
      <c r="H47" s="15" t="s">
        <v>39</v>
      </c>
      <c r="I47" s="24">
        <v>152</v>
      </c>
      <c r="J47" s="25">
        <v>189</v>
      </c>
      <c r="K47" s="25">
        <v>333</v>
      </c>
      <c r="L47" s="25">
        <v>276</v>
      </c>
      <c r="M47" s="25">
        <v>321</v>
      </c>
      <c r="N47" s="25">
        <v>318</v>
      </c>
      <c r="O47" s="25">
        <v>211</v>
      </c>
      <c r="P47" s="25">
        <v>159</v>
      </c>
      <c r="Q47" s="25">
        <v>142</v>
      </c>
      <c r="R47" s="25">
        <v>175</v>
      </c>
      <c r="S47" s="25">
        <v>149</v>
      </c>
      <c r="T47" s="101">
        <v>151</v>
      </c>
      <c r="U47" s="107">
        <f>SUM(I47:T47)</f>
        <v>2576</v>
      </c>
      <c r="V47" s="54">
        <f>SUM(K47:T47)</f>
        <v>2235</v>
      </c>
      <c r="W47" s="54">
        <f>U47</f>
        <v>2576</v>
      </c>
      <c r="X47" s="54">
        <f>V47+W47</f>
        <v>4811</v>
      </c>
      <c r="Y47" s="16"/>
      <c r="Z47" s="54"/>
      <c r="AA47" s="54"/>
      <c r="AB47" s="54"/>
    </row>
    <row r="48" spans="2:28" ht="16.8" customHeight="1" x14ac:dyDescent="0.2">
      <c r="B48" s="158"/>
      <c r="C48" s="161"/>
      <c r="D48" s="161"/>
      <c r="E48" s="172" t="s">
        <v>48</v>
      </c>
      <c r="F48" s="63" t="s">
        <v>49</v>
      </c>
      <c r="G48" s="51"/>
      <c r="H48" s="15" t="s">
        <v>31</v>
      </c>
      <c r="I48" s="58">
        <f>ROUNDDOWN(IF(I47&gt;120,IF(I47&gt;300,120*$G48+180*$G49+(I47-300)*$G50,120*$G48+(I47-120)*$G49),I47*$G48),2)</f>
        <v>0</v>
      </c>
      <c r="J48" s="59">
        <f t="shared" ref="J48:T48" si="23">ROUNDDOWN(IF(J47&gt;120,IF(J47&gt;300,120*$G48+180*$G49+(J47-300)*$G50,120*$G48+(J47-120)*$G49),J47*$G48),2)</f>
        <v>0</v>
      </c>
      <c r="K48" s="59">
        <f t="shared" si="23"/>
        <v>0</v>
      </c>
      <c r="L48" s="26">
        <f t="shared" si="23"/>
        <v>0</v>
      </c>
      <c r="M48" s="26">
        <f t="shared" si="23"/>
        <v>0</v>
      </c>
      <c r="N48" s="26">
        <f t="shared" si="23"/>
        <v>0</v>
      </c>
      <c r="O48" s="26">
        <f t="shared" si="23"/>
        <v>0</v>
      </c>
      <c r="P48" s="59">
        <f t="shared" si="23"/>
        <v>0</v>
      </c>
      <c r="Q48" s="59">
        <f t="shared" si="23"/>
        <v>0</v>
      </c>
      <c r="R48" s="59">
        <f t="shared" si="23"/>
        <v>0</v>
      </c>
      <c r="S48" s="59">
        <f t="shared" si="23"/>
        <v>0</v>
      </c>
      <c r="T48" s="102">
        <f t="shared" si="23"/>
        <v>0</v>
      </c>
      <c r="U48" s="99">
        <f>SUM(I48:T48)</f>
        <v>0</v>
      </c>
      <c r="V48" s="57"/>
      <c r="W48" s="57"/>
      <c r="X48" s="57"/>
      <c r="Y48" s="43"/>
      <c r="Z48" s="57"/>
      <c r="AA48" s="57"/>
      <c r="AB48" s="57"/>
    </row>
    <row r="49" spans="2:28" ht="16.8" customHeight="1" x14ac:dyDescent="0.2">
      <c r="B49" s="158"/>
      <c r="C49" s="161"/>
      <c r="D49" s="161"/>
      <c r="E49" s="172"/>
      <c r="F49" s="64" t="s">
        <v>50</v>
      </c>
      <c r="G49" s="31"/>
      <c r="H49" s="65" t="s">
        <v>32</v>
      </c>
      <c r="I49" s="66">
        <f>INT(SUM(I46,I48))</f>
        <v>0</v>
      </c>
      <c r="J49" s="67">
        <f>INT(SUM(J46,J48))</f>
        <v>0</v>
      </c>
      <c r="K49" s="67">
        <f t="shared" ref="K49:T49" si="24">INT(SUM(K46,K48))</f>
        <v>0</v>
      </c>
      <c r="L49" s="68">
        <f>INT(SUM(L46,L48))</f>
        <v>0</v>
      </c>
      <c r="M49" s="68">
        <f t="shared" si="24"/>
        <v>0</v>
      </c>
      <c r="N49" s="68">
        <f t="shared" si="24"/>
        <v>0</v>
      </c>
      <c r="O49" s="68">
        <f t="shared" si="24"/>
        <v>0</v>
      </c>
      <c r="P49" s="67">
        <f t="shared" si="24"/>
        <v>0</v>
      </c>
      <c r="Q49" s="67">
        <f t="shared" si="24"/>
        <v>0</v>
      </c>
      <c r="R49" s="67">
        <f t="shared" si="24"/>
        <v>0</v>
      </c>
      <c r="S49" s="67">
        <f t="shared" si="24"/>
        <v>0</v>
      </c>
      <c r="T49" s="105">
        <f t="shared" si="24"/>
        <v>0</v>
      </c>
      <c r="U49" s="69">
        <f>SUM(I49:T49)</f>
        <v>0</v>
      </c>
      <c r="V49" s="54"/>
      <c r="W49" s="54"/>
      <c r="X49" s="54"/>
      <c r="Y49" s="16"/>
      <c r="Z49" s="54">
        <f>SUM(K49:T49)</f>
        <v>0</v>
      </c>
      <c r="AA49" s="54">
        <f>U49</f>
        <v>0</v>
      </c>
      <c r="AB49" s="54">
        <f>Z49+AA49</f>
        <v>0</v>
      </c>
    </row>
    <row r="50" spans="2:28" ht="16.8" customHeight="1" x14ac:dyDescent="0.2">
      <c r="B50" s="159"/>
      <c r="C50" s="162"/>
      <c r="D50" s="162"/>
      <c r="E50" s="173"/>
      <c r="F50" s="70" t="s">
        <v>51</v>
      </c>
      <c r="G50" s="33"/>
      <c r="H50" s="71"/>
      <c r="I50" s="72"/>
      <c r="J50" s="73"/>
      <c r="K50" s="73"/>
      <c r="L50" s="74"/>
      <c r="M50" s="74"/>
      <c r="N50" s="74"/>
      <c r="O50" s="74"/>
      <c r="P50" s="73"/>
      <c r="Q50" s="73"/>
      <c r="R50" s="73"/>
      <c r="S50" s="73"/>
      <c r="T50" s="106"/>
      <c r="U50" s="108"/>
      <c r="V50" s="54"/>
      <c r="W50" s="54"/>
      <c r="X50" s="54"/>
      <c r="Y50" s="16"/>
      <c r="Z50" s="54"/>
      <c r="AA50" s="54"/>
      <c r="AB50" s="54"/>
    </row>
    <row r="51" spans="2:28" ht="16.8" customHeight="1" x14ac:dyDescent="0.2">
      <c r="B51" s="157">
        <f t="shared" ref="B51" si="25">B40+1</f>
        <v>4</v>
      </c>
      <c r="C51" s="160" t="s">
        <v>54</v>
      </c>
      <c r="D51" s="163" t="s">
        <v>45</v>
      </c>
      <c r="E51" s="166" t="s">
        <v>24</v>
      </c>
      <c r="F51" s="167"/>
      <c r="G51" s="32"/>
      <c r="H51" s="21" t="s">
        <v>25</v>
      </c>
      <c r="I51" s="22">
        <f>ROUNDDOWN($G51*$G53*$G54,2)</f>
        <v>0</v>
      </c>
      <c r="J51" s="23">
        <f t="shared" ref="J51:T51" si="26">ROUNDDOWN($G51*$G53*$G54,2)</f>
        <v>0</v>
      </c>
      <c r="K51" s="23">
        <f t="shared" si="26"/>
        <v>0</v>
      </c>
      <c r="L51" s="23">
        <f t="shared" si="26"/>
        <v>0</v>
      </c>
      <c r="M51" s="23">
        <f t="shared" si="26"/>
        <v>0</v>
      </c>
      <c r="N51" s="23">
        <f t="shared" si="26"/>
        <v>0</v>
      </c>
      <c r="O51" s="23">
        <f t="shared" si="26"/>
        <v>0</v>
      </c>
      <c r="P51" s="23">
        <f t="shared" si="26"/>
        <v>0</v>
      </c>
      <c r="Q51" s="23">
        <f t="shared" si="26"/>
        <v>0</v>
      </c>
      <c r="R51" s="23">
        <f t="shared" si="26"/>
        <v>0</v>
      </c>
      <c r="S51" s="23">
        <f t="shared" si="26"/>
        <v>0</v>
      </c>
      <c r="T51" s="104">
        <f t="shared" si="26"/>
        <v>0</v>
      </c>
      <c r="U51" s="97">
        <f t="shared" si="11"/>
        <v>0</v>
      </c>
      <c r="V51" s="55"/>
      <c r="W51" s="55"/>
      <c r="X51" s="55"/>
      <c r="Y51" s="18"/>
      <c r="Z51" s="55"/>
      <c r="AA51" s="55"/>
      <c r="AB51" s="55"/>
    </row>
    <row r="52" spans="2:28" ht="16.8" customHeight="1" x14ac:dyDescent="0.2">
      <c r="B52" s="158"/>
      <c r="C52" s="161"/>
      <c r="D52" s="164"/>
      <c r="E52" s="52" t="s">
        <v>36</v>
      </c>
      <c r="F52" s="56"/>
      <c r="G52" s="121" t="s">
        <v>145</v>
      </c>
      <c r="H52" s="15" t="s">
        <v>37</v>
      </c>
      <c r="I52" s="50"/>
      <c r="J52" s="36"/>
      <c r="K52" s="37"/>
      <c r="L52" s="28">
        <v>30</v>
      </c>
      <c r="M52" s="28">
        <v>460</v>
      </c>
      <c r="N52" s="28">
        <v>459</v>
      </c>
      <c r="O52" s="28">
        <v>433</v>
      </c>
      <c r="P52" s="37"/>
      <c r="Q52" s="37"/>
      <c r="R52" s="37"/>
      <c r="S52" s="37"/>
      <c r="T52" s="100"/>
      <c r="U52" s="69">
        <f t="shared" si="11"/>
        <v>1382</v>
      </c>
      <c r="V52" s="55"/>
      <c r="W52" s="55"/>
      <c r="X52" s="55"/>
      <c r="Y52" s="18"/>
      <c r="Z52" s="55"/>
      <c r="AA52" s="55"/>
      <c r="AB52" s="55"/>
    </row>
    <row r="53" spans="2:28" ht="16.8" customHeight="1" x14ac:dyDescent="0.2">
      <c r="B53" s="158"/>
      <c r="C53" s="161"/>
      <c r="D53" s="164"/>
      <c r="E53" s="168" t="s">
        <v>26</v>
      </c>
      <c r="F53" s="169"/>
      <c r="G53" s="39">
        <v>9</v>
      </c>
      <c r="H53" s="15" t="s">
        <v>38</v>
      </c>
      <c r="I53" s="24">
        <v>453</v>
      </c>
      <c r="J53" s="25">
        <v>503</v>
      </c>
      <c r="K53" s="25">
        <v>417</v>
      </c>
      <c r="L53" s="25">
        <v>408</v>
      </c>
      <c r="M53" s="36"/>
      <c r="N53" s="36"/>
      <c r="O53" s="25">
        <v>59</v>
      </c>
      <c r="P53" s="25">
        <v>422</v>
      </c>
      <c r="Q53" s="25">
        <v>409</v>
      </c>
      <c r="R53" s="25">
        <v>493</v>
      </c>
      <c r="S53" s="25">
        <v>405</v>
      </c>
      <c r="T53" s="101">
        <v>421</v>
      </c>
      <c r="U53" s="69">
        <f t="shared" si="11"/>
        <v>3990</v>
      </c>
      <c r="V53" s="54"/>
      <c r="W53" s="54"/>
      <c r="X53" s="54"/>
      <c r="Y53" s="16"/>
      <c r="Z53" s="54"/>
      <c r="AA53" s="54"/>
      <c r="AB53" s="54"/>
    </row>
    <row r="54" spans="2:28" ht="16.8" customHeight="1" x14ac:dyDescent="0.2">
      <c r="B54" s="158"/>
      <c r="C54" s="161"/>
      <c r="D54" s="164"/>
      <c r="E54" s="168" t="s">
        <v>27</v>
      </c>
      <c r="F54" s="169"/>
      <c r="G54" s="30">
        <v>0.95</v>
      </c>
      <c r="H54" s="15" t="s">
        <v>39</v>
      </c>
      <c r="I54" s="24">
        <f>SUM(I52:I53)</f>
        <v>453</v>
      </c>
      <c r="J54" s="25">
        <f t="shared" ref="J54:T54" si="27">SUM(J52:J53)</f>
        <v>503</v>
      </c>
      <c r="K54" s="25">
        <f t="shared" si="27"/>
        <v>417</v>
      </c>
      <c r="L54" s="25">
        <f t="shared" si="27"/>
        <v>438</v>
      </c>
      <c r="M54" s="25">
        <f t="shared" si="27"/>
        <v>460</v>
      </c>
      <c r="N54" s="25">
        <f t="shared" si="27"/>
        <v>459</v>
      </c>
      <c r="O54" s="25">
        <f t="shared" si="27"/>
        <v>492</v>
      </c>
      <c r="P54" s="25">
        <f t="shared" si="27"/>
        <v>422</v>
      </c>
      <c r="Q54" s="25">
        <f t="shared" si="27"/>
        <v>409</v>
      </c>
      <c r="R54" s="25">
        <f t="shared" si="27"/>
        <v>493</v>
      </c>
      <c r="S54" s="25">
        <f t="shared" si="27"/>
        <v>405</v>
      </c>
      <c r="T54" s="101">
        <f t="shared" si="27"/>
        <v>421</v>
      </c>
      <c r="U54" s="107">
        <f t="shared" si="11"/>
        <v>5372</v>
      </c>
      <c r="V54" s="54">
        <f>SUM(K54:T54)</f>
        <v>4416</v>
      </c>
      <c r="W54" s="57">
        <f>U54</f>
        <v>5372</v>
      </c>
      <c r="X54" s="57">
        <f>V54+W54</f>
        <v>9788</v>
      </c>
      <c r="Y54" s="43"/>
      <c r="Z54" s="57"/>
      <c r="AA54" s="57"/>
      <c r="AB54" s="57"/>
    </row>
    <row r="55" spans="2:28" ht="16.8" customHeight="1" x14ac:dyDescent="0.2">
      <c r="B55" s="158"/>
      <c r="C55" s="161"/>
      <c r="D55" s="164"/>
      <c r="E55" s="170" t="s">
        <v>28</v>
      </c>
      <c r="F55" s="53" t="s">
        <v>29</v>
      </c>
      <c r="G55" s="31"/>
      <c r="H55" s="15" t="s">
        <v>31</v>
      </c>
      <c r="I55" s="58">
        <f>ROUNDDOWN($G55*I52+$G56*I53,2)</f>
        <v>0</v>
      </c>
      <c r="J55" s="59">
        <f t="shared" ref="J55:T55" si="28">ROUNDDOWN($G55*J52+$G56*J53,2)</f>
        <v>0</v>
      </c>
      <c r="K55" s="59">
        <f t="shared" si="28"/>
        <v>0</v>
      </c>
      <c r="L55" s="26">
        <f t="shared" si="28"/>
        <v>0</v>
      </c>
      <c r="M55" s="26">
        <f t="shared" si="28"/>
        <v>0</v>
      </c>
      <c r="N55" s="26">
        <f t="shared" si="28"/>
        <v>0</v>
      </c>
      <c r="O55" s="26">
        <f t="shared" si="28"/>
        <v>0</v>
      </c>
      <c r="P55" s="59">
        <f t="shared" si="28"/>
        <v>0</v>
      </c>
      <c r="Q55" s="59">
        <f t="shared" si="28"/>
        <v>0</v>
      </c>
      <c r="R55" s="59">
        <f t="shared" si="28"/>
        <v>0</v>
      </c>
      <c r="S55" s="59">
        <f t="shared" si="28"/>
        <v>0</v>
      </c>
      <c r="T55" s="102">
        <f t="shared" si="28"/>
        <v>0</v>
      </c>
      <c r="U55" s="99">
        <f t="shared" si="11"/>
        <v>0</v>
      </c>
      <c r="V55" s="54"/>
      <c r="W55" s="54"/>
      <c r="X55" s="54"/>
      <c r="Y55" s="16"/>
      <c r="Z55" s="54"/>
      <c r="AA55" s="54"/>
      <c r="AB55" s="54"/>
    </row>
    <row r="56" spans="2:28" ht="16.8" customHeight="1" x14ac:dyDescent="0.2">
      <c r="B56" s="158"/>
      <c r="C56" s="161"/>
      <c r="D56" s="165"/>
      <c r="E56" s="171"/>
      <c r="F56" s="19" t="s">
        <v>30</v>
      </c>
      <c r="G56" s="33"/>
      <c r="H56" s="20" t="s">
        <v>32</v>
      </c>
      <c r="I56" s="60">
        <f>INT(SUM(I51,I55))</f>
        <v>0</v>
      </c>
      <c r="J56" s="61">
        <f t="shared" ref="J56:T56" si="29">INT(SUM(J51,J55))</f>
        <v>0</v>
      </c>
      <c r="K56" s="61">
        <f t="shared" si="29"/>
        <v>0</v>
      </c>
      <c r="L56" s="27">
        <f t="shared" si="29"/>
        <v>0</v>
      </c>
      <c r="M56" s="27">
        <f t="shared" si="29"/>
        <v>0</v>
      </c>
      <c r="N56" s="27">
        <f t="shared" si="29"/>
        <v>0</v>
      </c>
      <c r="O56" s="27">
        <f t="shared" si="29"/>
        <v>0</v>
      </c>
      <c r="P56" s="61">
        <f t="shared" si="29"/>
        <v>0</v>
      </c>
      <c r="Q56" s="61">
        <f t="shared" si="29"/>
        <v>0</v>
      </c>
      <c r="R56" s="61">
        <f t="shared" si="29"/>
        <v>0</v>
      </c>
      <c r="S56" s="61">
        <f t="shared" si="29"/>
        <v>0</v>
      </c>
      <c r="T56" s="103">
        <f t="shared" si="29"/>
        <v>0</v>
      </c>
      <c r="U56" s="42">
        <f t="shared" si="11"/>
        <v>0</v>
      </c>
      <c r="V56" s="62"/>
      <c r="W56" s="54"/>
      <c r="X56" s="54"/>
      <c r="Y56" s="16"/>
      <c r="Z56" s="54">
        <f>SUM(K56:T56)</f>
        <v>0</v>
      </c>
      <c r="AA56" s="54">
        <f>U56</f>
        <v>0</v>
      </c>
      <c r="AB56" s="54">
        <f>Z56+AA56</f>
        <v>0</v>
      </c>
    </row>
    <row r="57" spans="2:28" ht="16.8" customHeight="1" x14ac:dyDescent="0.2">
      <c r="B57" s="158"/>
      <c r="C57" s="161"/>
      <c r="D57" s="160" t="s">
        <v>46</v>
      </c>
      <c r="E57" s="166" t="s">
        <v>47</v>
      </c>
      <c r="F57" s="167"/>
      <c r="G57" s="32"/>
      <c r="H57" s="21" t="s">
        <v>25</v>
      </c>
      <c r="I57" s="22">
        <f>$G57</f>
        <v>0</v>
      </c>
      <c r="J57" s="23">
        <f t="shared" ref="J57:T57" si="30">$G57</f>
        <v>0</v>
      </c>
      <c r="K57" s="23">
        <f t="shared" si="30"/>
        <v>0</v>
      </c>
      <c r="L57" s="23">
        <f t="shared" si="30"/>
        <v>0</v>
      </c>
      <c r="M57" s="23">
        <f t="shared" si="30"/>
        <v>0</v>
      </c>
      <c r="N57" s="23">
        <f t="shared" si="30"/>
        <v>0</v>
      </c>
      <c r="O57" s="23">
        <f t="shared" si="30"/>
        <v>0</v>
      </c>
      <c r="P57" s="23">
        <f t="shared" si="30"/>
        <v>0</v>
      </c>
      <c r="Q57" s="23">
        <f t="shared" si="30"/>
        <v>0</v>
      </c>
      <c r="R57" s="23">
        <f t="shared" si="30"/>
        <v>0</v>
      </c>
      <c r="S57" s="23">
        <f t="shared" si="30"/>
        <v>0</v>
      </c>
      <c r="T57" s="104">
        <f t="shared" si="30"/>
        <v>0</v>
      </c>
      <c r="U57" s="97">
        <f>SUM(I57:T57)</f>
        <v>0</v>
      </c>
      <c r="V57" s="55"/>
      <c r="W57" s="55"/>
      <c r="X57" s="55"/>
      <c r="Y57" s="18"/>
      <c r="Z57" s="55"/>
      <c r="AA57" s="55"/>
      <c r="AB57" s="55"/>
    </row>
    <row r="58" spans="2:28" ht="16.8" customHeight="1" x14ac:dyDescent="0.2">
      <c r="B58" s="158"/>
      <c r="C58" s="161"/>
      <c r="D58" s="161"/>
      <c r="E58" s="168" t="s">
        <v>148</v>
      </c>
      <c r="F58" s="169"/>
      <c r="G58" s="39">
        <v>30</v>
      </c>
      <c r="H58" s="15" t="s">
        <v>39</v>
      </c>
      <c r="I58" s="24">
        <v>44</v>
      </c>
      <c r="J58" s="25">
        <v>51</v>
      </c>
      <c r="K58" s="25">
        <v>57</v>
      </c>
      <c r="L58" s="25">
        <v>80</v>
      </c>
      <c r="M58" s="25">
        <v>88</v>
      </c>
      <c r="N58" s="25">
        <v>89</v>
      </c>
      <c r="O58" s="25">
        <v>92</v>
      </c>
      <c r="P58" s="25">
        <v>64</v>
      </c>
      <c r="Q58" s="25">
        <v>40</v>
      </c>
      <c r="R58" s="25">
        <v>48</v>
      </c>
      <c r="S58" s="25">
        <v>40</v>
      </c>
      <c r="T58" s="101">
        <v>41</v>
      </c>
      <c r="U58" s="107">
        <f>SUM(I58:T58)</f>
        <v>734</v>
      </c>
      <c r="V58" s="54">
        <f>SUM(K58:T58)</f>
        <v>639</v>
      </c>
      <c r="W58" s="54">
        <f>U58</f>
        <v>734</v>
      </c>
      <c r="X58" s="54">
        <f>V58+W58</f>
        <v>1373</v>
      </c>
      <c r="Y58" s="16"/>
      <c r="Z58" s="54"/>
      <c r="AA58" s="54"/>
      <c r="AB58" s="54"/>
    </row>
    <row r="59" spans="2:28" ht="16.8" customHeight="1" x14ac:dyDescent="0.2">
      <c r="B59" s="158"/>
      <c r="C59" s="161"/>
      <c r="D59" s="161"/>
      <c r="E59" s="172" t="s">
        <v>48</v>
      </c>
      <c r="F59" s="63" t="s">
        <v>49</v>
      </c>
      <c r="G59" s="51"/>
      <c r="H59" s="15" t="s">
        <v>31</v>
      </c>
      <c r="I59" s="58">
        <f>ROUNDDOWN(IF(I58&gt;120,IF(I58&gt;300,120*$G59+180*$G60+(I58-300)*$G61,120*$G59+(I58-120)*$G60),I58*$G59),2)</f>
        <v>0</v>
      </c>
      <c r="J59" s="59">
        <f t="shared" ref="J59:T59" si="31">ROUNDDOWN(IF(J58&gt;120,IF(J58&gt;300,120*$G59+180*$G60+(J58-300)*$G61,120*$G59+(J58-120)*$G60),J58*$G59),2)</f>
        <v>0</v>
      </c>
      <c r="K59" s="59">
        <f t="shared" si="31"/>
        <v>0</v>
      </c>
      <c r="L59" s="26">
        <f t="shared" si="31"/>
        <v>0</v>
      </c>
      <c r="M59" s="26">
        <f t="shared" si="31"/>
        <v>0</v>
      </c>
      <c r="N59" s="26">
        <f t="shared" si="31"/>
        <v>0</v>
      </c>
      <c r="O59" s="26">
        <f t="shared" si="31"/>
        <v>0</v>
      </c>
      <c r="P59" s="59">
        <f t="shared" si="31"/>
        <v>0</v>
      </c>
      <c r="Q59" s="59">
        <f t="shared" si="31"/>
        <v>0</v>
      </c>
      <c r="R59" s="59">
        <f t="shared" si="31"/>
        <v>0</v>
      </c>
      <c r="S59" s="59">
        <f t="shared" si="31"/>
        <v>0</v>
      </c>
      <c r="T59" s="102">
        <f t="shared" si="31"/>
        <v>0</v>
      </c>
      <c r="U59" s="99">
        <f>SUM(I59:T59)</f>
        <v>0</v>
      </c>
      <c r="V59" s="57"/>
      <c r="W59" s="57"/>
      <c r="X59" s="57"/>
      <c r="Y59" s="43"/>
      <c r="Z59" s="57"/>
      <c r="AA59" s="57"/>
      <c r="AB59" s="57"/>
    </row>
    <row r="60" spans="2:28" ht="16.8" customHeight="1" x14ac:dyDescent="0.2">
      <c r="B60" s="158"/>
      <c r="C60" s="161"/>
      <c r="D60" s="161"/>
      <c r="E60" s="172"/>
      <c r="F60" s="64" t="s">
        <v>50</v>
      </c>
      <c r="G60" s="31"/>
      <c r="H60" s="65" t="s">
        <v>32</v>
      </c>
      <c r="I60" s="66">
        <f>INT(SUM(I57,I59))</f>
        <v>0</v>
      </c>
      <c r="J60" s="67">
        <f>INT(SUM(J57,J59))</f>
        <v>0</v>
      </c>
      <c r="K60" s="67">
        <f t="shared" ref="K60:T60" si="32">INT(SUM(K57,K59))</f>
        <v>0</v>
      </c>
      <c r="L60" s="68">
        <f t="shared" si="32"/>
        <v>0</v>
      </c>
      <c r="M60" s="68">
        <f t="shared" si="32"/>
        <v>0</v>
      </c>
      <c r="N60" s="68">
        <f t="shared" si="32"/>
        <v>0</v>
      </c>
      <c r="O60" s="68">
        <f t="shared" si="32"/>
        <v>0</v>
      </c>
      <c r="P60" s="67">
        <f t="shared" si="32"/>
        <v>0</v>
      </c>
      <c r="Q60" s="67">
        <f t="shared" si="32"/>
        <v>0</v>
      </c>
      <c r="R60" s="67">
        <f t="shared" si="32"/>
        <v>0</v>
      </c>
      <c r="S60" s="67">
        <f t="shared" si="32"/>
        <v>0</v>
      </c>
      <c r="T60" s="105">
        <f t="shared" si="32"/>
        <v>0</v>
      </c>
      <c r="U60" s="69">
        <f>SUM(I60:T60)</f>
        <v>0</v>
      </c>
      <c r="V60" s="54"/>
      <c r="W60" s="54"/>
      <c r="X60" s="54"/>
      <c r="Y60" s="16"/>
      <c r="Z60" s="54">
        <f>SUM(K60:T60)</f>
        <v>0</v>
      </c>
      <c r="AA60" s="54">
        <f>U60</f>
        <v>0</v>
      </c>
      <c r="AB60" s="54">
        <f>Z60+AA60</f>
        <v>0</v>
      </c>
    </row>
    <row r="61" spans="2:28" ht="16.8" customHeight="1" x14ac:dyDescent="0.2">
      <c r="B61" s="159"/>
      <c r="C61" s="162"/>
      <c r="D61" s="162"/>
      <c r="E61" s="173"/>
      <c r="F61" s="70" t="s">
        <v>51</v>
      </c>
      <c r="G61" s="33"/>
      <c r="H61" s="71"/>
      <c r="I61" s="72"/>
      <c r="J61" s="73"/>
      <c r="K61" s="73"/>
      <c r="L61" s="74"/>
      <c r="M61" s="74"/>
      <c r="N61" s="74"/>
      <c r="O61" s="74"/>
      <c r="P61" s="73"/>
      <c r="Q61" s="73"/>
      <c r="R61" s="73"/>
      <c r="S61" s="73"/>
      <c r="T61" s="106"/>
      <c r="U61" s="108"/>
      <c r="V61" s="54"/>
      <c r="W61" s="54"/>
      <c r="X61" s="54"/>
      <c r="Y61" s="16"/>
      <c r="Z61" s="54"/>
      <c r="AA61" s="54"/>
      <c r="AB61" s="54"/>
    </row>
    <row r="62" spans="2:28" ht="16.8" customHeight="1" x14ac:dyDescent="0.2">
      <c r="B62" s="157">
        <f t="shared" ref="B62" si="33">B51+1</f>
        <v>5</v>
      </c>
      <c r="C62" s="160" t="s">
        <v>55</v>
      </c>
      <c r="D62" s="163" t="s">
        <v>45</v>
      </c>
      <c r="E62" s="166" t="s">
        <v>24</v>
      </c>
      <c r="F62" s="167"/>
      <c r="G62" s="32"/>
      <c r="H62" s="21" t="s">
        <v>25</v>
      </c>
      <c r="I62" s="22">
        <f>ROUNDDOWN($G62*$G64*$G65,2)</f>
        <v>0</v>
      </c>
      <c r="J62" s="23">
        <f t="shared" ref="J62:T62" si="34">ROUNDDOWN($G62*$G64*$G65,2)</f>
        <v>0</v>
      </c>
      <c r="K62" s="23">
        <f t="shared" si="34"/>
        <v>0</v>
      </c>
      <c r="L62" s="23">
        <f t="shared" si="34"/>
        <v>0</v>
      </c>
      <c r="M62" s="23">
        <f t="shared" si="34"/>
        <v>0</v>
      </c>
      <c r="N62" s="23">
        <f t="shared" si="34"/>
        <v>0</v>
      </c>
      <c r="O62" s="23">
        <f t="shared" si="34"/>
        <v>0</v>
      </c>
      <c r="P62" s="23">
        <f t="shared" si="34"/>
        <v>0</v>
      </c>
      <c r="Q62" s="23">
        <f t="shared" si="34"/>
        <v>0</v>
      </c>
      <c r="R62" s="23">
        <f t="shared" si="34"/>
        <v>0</v>
      </c>
      <c r="S62" s="23">
        <f t="shared" si="34"/>
        <v>0</v>
      </c>
      <c r="T62" s="104">
        <f t="shared" si="34"/>
        <v>0</v>
      </c>
      <c r="U62" s="97">
        <f t="shared" si="11"/>
        <v>0</v>
      </c>
      <c r="V62" s="55"/>
      <c r="W62" s="55"/>
      <c r="X62" s="55"/>
      <c r="Y62" s="18"/>
      <c r="Z62" s="55"/>
      <c r="AA62" s="55"/>
      <c r="AB62" s="55"/>
    </row>
    <row r="63" spans="2:28" ht="16.8" customHeight="1" x14ac:dyDescent="0.2">
      <c r="B63" s="158"/>
      <c r="C63" s="161"/>
      <c r="D63" s="164"/>
      <c r="E63" s="52" t="s">
        <v>36</v>
      </c>
      <c r="F63" s="56"/>
      <c r="G63" s="121" t="s">
        <v>145</v>
      </c>
      <c r="H63" s="15" t="s">
        <v>37</v>
      </c>
      <c r="I63" s="50"/>
      <c r="J63" s="36"/>
      <c r="K63" s="37"/>
      <c r="L63" s="28">
        <v>46</v>
      </c>
      <c r="M63" s="28">
        <v>304</v>
      </c>
      <c r="N63" s="28">
        <v>409</v>
      </c>
      <c r="O63" s="28">
        <v>377</v>
      </c>
      <c r="P63" s="37"/>
      <c r="Q63" s="37"/>
      <c r="R63" s="37"/>
      <c r="S63" s="37"/>
      <c r="T63" s="100"/>
      <c r="U63" s="69">
        <f t="shared" si="11"/>
        <v>1136</v>
      </c>
      <c r="V63" s="55"/>
      <c r="W63" s="55"/>
      <c r="X63" s="55"/>
      <c r="Y63" s="18"/>
      <c r="Z63" s="55"/>
      <c r="AA63" s="55"/>
      <c r="AB63" s="55"/>
    </row>
    <row r="64" spans="2:28" ht="16.8" customHeight="1" x14ac:dyDescent="0.2">
      <c r="B64" s="158"/>
      <c r="C64" s="161"/>
      <c r="D64" s="164"/>
      <c r="E64" s="168" t="s">
        <v>26</v>
      </c>
      <c r="F64" s="169"/>
      <c r="G64" s="39">
        <v>11</v>
      </c>
      <c r="H64" s="15" t="s">
        <v>38</v>
      </c>
      <c r="I64" s="24">
        <v>250</v>
      </c>
      <c r="J64" s="25">
        <v>294</v>
      </c>
      <c r="K64" s="25">
        <v>247</v>
      </c>
      <c r="L64" s="25">
        <v>245</v>
      </c>
      <c r="M64" s="36"/>
      <c r="N64" s="36"/>
      <c r="O64" s="25">
        <v>68</v>
      </c>
      <c r="P64" s="25">
        <v>429</v>
      </c>
      <c r="Q64" s="25">
        <v>361</v>
      </c>
      <c r="R64" s="25">
        <v>406</v>
      </c>
      <c r="S64" s="25">
        <v>264</v>
      </c>
      <c r="T64" s="101">
        <v>221</v>
      </c>
      <c r="U64" s="69">
        <f t="shared" si="11"/>
        <v>2785</v>
      </c>
      <c r="V64" s="54"/>
      <c r="W64" s="54"/>
      <c r="X64" s="54"/>
      <c r="Y64" s="16"/>
      <c r="Z64" s="54"/>
      <c r="AA64" s="54"/>
      <c r="AB64" s="54"/>
    </row>
    <row r="65" spans="2:28" ht="16.8" customHeight="1" x14ac:dyDescent="0.2">
      <c r="B65" s="158"/>
      <c r="C65" s="161"/>
      <c r="D65" s="164"/>
      <c r="E65" s="168" t="s">
        <v>27</v>
      </c>
      <c r="F65" s="169"/>
      <c r="G65" s="30">
        <v>0.95</v>
      </c>
      <c r="H65" s="15" t="s">
        <v>39</v>
      </c>
      <c r="I65" s="24">
        <f>SUM(I63:I64)</f>
        <v>250</v>
      </c>
      <c r="J65" s="25">
        <f t="shared" ref="J65:T65" si="35">SUM(J63:J64)</f>
        <v>294</v>
      </c>
      <c r="K65" s="25">
        <f t="shared" si="35"/>
        <v>247</v>
      </c>
      <c r="L65" s="25">
        <f t="shared" si="35"/>
        <v>291</v>
      </c>
      <c r="M65" s="25">
        <f t="shared" si="35"/>
        <v>304</v>
      </c>
      <c r="N65" s="25">
        <f t="shared" si="35"/>
        <v>409</v>
      </c>
      <c r="O65" s="25">
        <f t="shared" si="35"/>
        <v>445</v>
      </c>
      <c r="P65" s="25">
        <f t="shared" si="35"/>
        <v>429</v>
      </c>
      <c r="Q65" s="25">
        <f t="shared" si="35"/>
        <v>361</v>
      </c>
      <c r="R65" s="25">
        <f t="shared" si="35"/>
        <v>406</v>
      </c>
      <c r="S65" s="25">
        <f t="shared" si="35"/>
        <v>264</v>
      </c>
      <c r="T65" s="101">
        <f t="shared" si="35"/>
        <v>221</v>
      </c>
      <c r="U65" s="107">
        <f t="shared" si="11"/>
        <v>3921</v>
      </c>
      <c r="V65" s="54">
        <f>SUM(K65:T65)</f>
        <v>3377</v>
      </c>
      <c r="W65" s="57">
        <f>U65</f>
        <v>3921</v>
      </c>
      <c r="X65" s="57">
        <f>V65+W65</f>
        <v>7298</v>
      </c>
      <c r="Y65" s="43"/>
      <c r="Z65" s="57"/>
      <c r="AA65" s="57"/>
      <c r="AB65" s="57"/>
    </row>
    <row r="66" spans="2:28" ht="16.8" customHeight="1" x14ac:dyDescent="0.2">
      <c r="B66" s="158"/>
      <c r="C66" s="161"/>
      <c r="D66" s="164"/>
      <c r="E66" s="170" t="s">
        <v>28</v>
      </c>
      <c r="F66" s="53" t="s">
        <v>29</v>
      </c>
      <c r="G66" s="31"/>
      <c r="H66" s="15" t="s">
        <v>31</v>
      </c>
      <c r="I66" s="58">
        <f>ROUNDDOWN($G66*I63+$G67*I64,2)</f>
        <v>0</v>
      </c>
      <c r="J66" s="59">
        <f>ROUNDDOWN($G66*J63+$G67*J64,2)</f>
        <v>0</v>
      </c>
      <c r="K66" s="59">
        <f t="shared" ref="K66:T66" si="36">ROUNDDOWN($G66*K63+$G67*K64,2)</f>
        <v>0</v>
      </c>
      <c r="L66" s="26">
        <f t="shared" si="36"/>
        <v>0</v>
      </c>
      <c r="M66" s="26">
        <f t="shared" si="36"/>
        <v>0</v>
      </c>
      <c r="N66" s="26">
        <f t="shared" si="36"/>
        <v>0</v>
      </c>
      <c r="O66" s="26">
        <f t="shared" si="36"/>
        <v>0</v>
      </c>
      <c r="P66" s="59">
        <f t="shared" si="36"/>
        <v>0</v>
      </c>
      <c r="Q66" s="59">
        <f t="shared" si="36"/>
        <v>0</v>
      </c>
      <c r="R66" s="59">
        <f t="shared" si="36"/>
        <v>0</v>
      </c>
      <c r="S66" s="59">
        <f t="shared" si="36"/>
        <v>0</v>
      </c>
      <c r="T66" s="102">
        <f t="shared" si="36"/>
        <v>0</v>
      </c>
      <c r="U66" s="99">
        <f t="shared" si="11"/>
        <v>0</v>
      </c>
      <c r="V66" s="54"/>
      <c r="W66" s="54"/>
      <c r="X66" s="54"/>
      <c r="Y66" s="16"/>
      <c r="Z66" s="54"/>
      <c r="AA66" s="54"/>
      <c r="AB66" s="54"/>
    </row>
    <row r="67" spans="2:28" ht="16.8" customHeight="1" x14ac:dyDescent="0.2">
      <c r="B67" s="158"/>
      <c r="C67" s="161"/>
      <c r="D67" s="165"/>
      <c r="E67" s="171"/>
      <c r="F67" s="19" t="s">
        <v>30</v>
      </c>
      <c r="G67" s="33"/>
      <c r="H67" s="20" t="s">
        <v>32</v>
      </c>
      <c r="I67" s="60">
        <f>INT(SUM(I62,I66))</f>
        <v>0</v>
      </c>
      <c r="J67" s="61">
        <f t="shared" ref="J67:T67" si="37">INT(SUM(J62,J66))</f>
        <v>0</v>
      </c>
      <c r="K67" s="61">
        <f t="shared" si="37"/>
        <v>0</v>
      </c>
      <c r="L67" s="27">
        <f t="shared" si="37"/>
        <v>0</v>
      </c>
      <c r="M67" s="27">
        <f t="shared" si="37"/>
        <v>0</v>
      </c>
      <c r="N67" s="27">
        <f t="shared" si="37"/>
        <v>0</v>
      </c>
      <c r="O67" s="27">
        <f t="shared" si="37"/>
        <v>0</v>
      </c>
      <c r="P67" s="61">
        <f t="shared" si="37"/>
        <v>0</v>
      </c>
      <c r="Q67" s="61">
        <f t="shared" si="37"/>
        <v>0</v>
      </c>
      <c r="R67" s="61">
        <f t="shared" si="37"/>
        <v>0</v>
      </c>
      <c r="S67" s="61">
        <f t="shared" si="37"/>
        <v>0</v>
      </c>
      <c r="T67" s="103">
        <f t="shared" si="37"/>
        <v>0</v>
      </c>
      <c r="U67" s="42">
        <f t="shared" si="11"/>
        <v>0</v>
      </c>
      <c r="V67" s="62"/>
      <c r="W67" s="54"/>
      <c r="X67" s="54"/>
      <c r="Y67" s="16"/>
      <c r="Z67" s="54">
        <f>SUM(K67:T67)</f>
        <v>0</v>
      </c>
      <c r="AA67" s="54">
        <f>U67</f>
        <v>0</v>
      </c>
      <c r="AB67" s="54">
        <f>Z67+AA67</f>
        <v>0</v>
      </c>
    </row>
    <row r="68" spans="2:28" ht="16.8" customHeight="1" x14ac:dyDescent="0.2">
      <c r="B68" s="158"/>
      <c r="C68" s="161"/>
      <c r="D68" s="160" t="s">
        <v>56</v>
      </c>
      <c r="E68" s="166" t="s">
        <v>57</v>
      </c>
      <c r="F68" s="167"/>
      <c r="G68" s="32"/>
      <c r="H68" s="21" t="s">
        <v>25</v>
      </c>
      <c r="I68" s="22">
        <f>ROUNDDOWN($G68*$G69,2)</f>
        <v>0</v>
      </c>
      <c r="J68" s="23">
        <f t="shared" ref="J68:T68" si="38">ROUNDDOWN($G68*$G69,2)</f>
        <v>0</v>
      </c>
      <c r="K68" s="23">
        <f t="shared" si="38"/>
        <v>0</v>
      </c>
      <c r="L68" s="23">
        <f t="shared" si="38"/>
        <v>0</v>
      </c>
      <c r="M68" s="23">
        <f t="shared" si="38"/>
        <v>0</v>
      </c>
      <c r="N68" s="23">
        <f t="shared" si="38"/>
        <v>0</v>
      </c>
      <c r="O68" s="23">
        <f t="shared" si="38"/>
        <v>0</v>
      </c>
      <c r="P68" s="23">
        <f t="shared" si="38"/>
        <v>0</v>
      </c>
      <c r="Q68" s="23">
        <f t="shared" si="38"/>
        <v>0</v>
      </c>
      <c r="R68" s="23">
        <f t="shared" si="38"/>
        <v>0</v>
      </c>
      <c r="S68" s="23">
        <f t="shared" si="38"/>
        <v>0</v>
      </c>
      <c r="T68" s="104">
        <f t="shared" si="38"/>
        <v>0</v>
      </c>
      <c r="U68" s="97">
        <f>SUM(I68:T68)</f>
        <v>0</v>
      </c>
      <c r="V68" s="55"/>
      <c r="W68" s="55"/>
      <c r="X68" s="55"/>
      <c r="Y68" s="18"/>
      <c r="Z68" s="55"/>
      <c r="AA68" s="55"/>
      <c r="AB68" s="55"/>
    </row>
    <row r="69" spans="2:28" ht="16.8" customHeight="1" x14ac:dyDescent="0.2">
      <c r="B69" s="158"/>
      <c r="C69" s="161"/>
      <c r="D69" s="161"/>
      <c r="E69" s="168" t="s">
        <v>149</v>
      </c>
      <c r="F69" s="169"/>
      <c r="G69" s="39">
        <v>10</v>
      </c>
      <c r="H69" s="15" t="s">
        <v>39</v>
      </c>
      <c r="I69" s="24">
        <v>152</v>
      </c>
      <c r="J69" s="25">
        <v>146</v>
      </c>
      <c r="K69" s="25">
        <v>127</v>
      </c>
      <c r="L69" s="25">
        <v>151</v>
      </c>
      <c r="M69" s="25">
        <v>138</v>
      </c>
      <c r="N69" s="25">
        <v>190</v>
      </c>
      <c r="O69" s="25">
        <v>181</v>
      </c>
      <c r="P69" s="25">
        <v>155</v>
      </c>
      <c r="Q69" s="25">
        <v>131</v>
      </c>
      <c r="R69" s="25">
        <v>162</v>
      </c>
      <c r="S69" s="25">
        <v>134</v>
      </c>
      <c r="T69" s="101">
        <v>139</v>
      </c>
      <c r="U69" s="107">
        <f>SUM(I69:T69)</f>
        <v>1806</v>
      </c>
      <c r="V69" s="54">
        <f>SUM(K69:T69)</f>
        <v>1508</v>
      </c>
      <c r="W69" s="54">
        <f>U69</f>
        <v>1806</v>
      </c>
      <c r="X69" s="54">
        <f>V69+W69</f>
        <v>3314</v>
      </c>
      <c r="Y69" s="16"/>
      <c r="Z69" s="54"/>
      <c r="AA69" s="54"/>
      <c r="AB69" s="54"/>
    </row>
    <row r="70" spans="2:28" ht="16.8" customHeight="1" x14ac:dyDescent="0.2">
      <c r="B70" s="158"/>
      <c r="C70" s="161"/>
      <c r="D70" s="161"/>
      <c r="E70" s="172" t="s">
        <v>48</v>
      </c>
      <c r="F70" s="63" t="s">
        <v>49</v>
      </c>
      <c r="G70" s="51"/>
      <c r="H70" s="15" t="s">
        <v>31</v>
      </c>
      <c r="I70" s="58">
        <f>ROUNDDOWN(IF(I69&gt;120,IF(I69&gt;300,120*$G70+180*$G71+(I69-300)*$G72,120*$G70+(I69-120)*$G71),I69*$G70),2)</f>
        <v>0</v>
      </c>
      <c r="J70" s="59">
        <f t="shared" ref="J70:T70" si="39">ROUNDDOWN(IF(J69&gt;120,IF(J69&gt;300,120*$G70+180*$G71+(J69-300)*$G72,120*$G70+(J69-120)*$G71),J69*$G70),2)</f>
        <v>0</v>
      </c>
      <c r="K70" s="59">
        <f t="shared" si="39"/>
        <v>0</v>
      </c>
      <c r="L70" s="26">
        <f t="shared" si="39"/>
        <v>0</v>
      </c>
      <c r="M70" s="26">
        <f t="shared" si="39"/>
        <v>0</v>
      </c>
      <c r="N70" s="26">
        <f t="shared" si="39"/>
        <v>0</v>
      </c>
      <c r="O70" s="26">
        <f t="shared" si="39"/>
        <v>0</v>
      </c>
      <c r="P70" s="59">
        <f t="shared" si="39"/>
        <v>0</v>
      </c>
      <c r="Q70" s="59">
        <f t="shared" si="39"/>
        <v>0</v>
      </c>
      <c r="R70" s="59">
        <f t="shared" si="39"/>
        <v>0</v>
      </c>
      <c r="S70" s="59">
        <f t="shared" si="39"/>
        <v>0</v>
      </c>
      <c r="T70" s="102">
        <f t="shared" si="39"/>
        <v>0</v>
      </c>
      <c r="U70" s="99">
        <f>SUM(I70:T70)</f>
        <v>0</v>
      </c>
      <c r="V70" s="57"/>
      <c r="W70" s="57"/>
      <c r="X70" s="57"/>
      <c r="Y70" s="43"/>
      <c r="Z70" s="57"/>
      <c r="AA70" s="57"/>
      <c r="AB70" s="57"/>
    </row>
    <row r="71" spans="2:28" ht="16.8" customHeight="1" x14ac:dyDescent="0.2">
      <c r="B71" s="158"/>
      <c r="C71" s="161"/>
      <c r="D71" s="161"/>
      <c r="E71" s="172"/>
      <c r="F71" s="64" t="s">
        <v>50</v>
      </c>
      <c r="G71" s="31"/>
      <c r="H71" s="65" t="s">
        <v>32</v>
      </c>
      <c r="I71" s="66">
        <f>INT(SUM(I68,I70))</f>
        <v>0</v>
      </c>
      <c r="J71" s="67">
        <f>INT(SUM(J68,J70))</f>
        <v>0</v>
      </c>
      <c r="K71" s="67">
        <f t="shared" ref="K71:T71" si="40">INT(SUM(K68,K70))</f>
        <v>0</v>
      </c>
      <c r="L71" s="68">
        <f t="shared" si="40"/>
        <v>0</v>
      </c>
      <c r="M71" s="68">
        <f t="shared" si="40"/>
        <v>0</v>
      </c>
      <c r="N71" s="68">
        <f t="shared" si="40"/>
        <v>0</v>
      </c>
      <c r="O71" s="68">
        <f t="shared" si="40"/>
        <v>0</v>
      </c>
      <c r="P71" s="67">
        <f t="shared" si="40"/>
        <v>0</v>
      </c>
      <c r="Q71" s="67">
        <f t="shared" si="40"/>
        <v>0</v>
      </c>
      <c r="R71" s="67">
        <f t="shared" si="40"/>
        <v>0</v>
      </c>
      <c r="S71" s="67">
        <f t="shared" si="40"/>
        <v>0</v>
      </c>
      <c r="T71" s="105">
        <f t="shared" si="40"/>
        <v>0</v>
      </c>
      <c r="U71" s="69">
        <f>SUM(I71:T71)</f>
        <v>0</v>
      </c>
      <c r="V71" s="54"/>
      <c r="W71" s="54"/>
      <c r="X71" s="54"/>
      <c r="Y71" s="16"/>
      <c r="Z71" s="54">
        <f>SUM(K71:T71)</f>
        <v>0</v>
      </c>
      <c r="AA71" s="54">
        <f>U71</f>
        <v>0</v>
      </c>
      <c r="AB71" s="54">
        <f>Z71+AA71</f>
        <v>0</v>
      </c>
    </row>
    <row r="72" spans="2:28" ht="16.8" customHeight="1" x14ac:dyDescent="0.2">
      <c r="B72" s="159"/>
      <c r="C72" s="162"/>
      <c r="D72" s="162"/>
      <c r="E72" s="173"/>
      <c r="F72" s="70" t="s">
        <v>51</v>
      </c>
      <c r="G72" s="33"/>
      <c r="H72" s="71"/>
      <c r="I72" s="72"/>
      <c r="J72" s="73"/>
      <c r="K72" s="73"/>
      <c r="L72" s="74"/>
      <c r="M72" s="74"/>
      <c r="N72" s="74"/>
      <c r="O72" s="74"/>
      <c r="P72" s="73"/>
      <c r="Q72" s="73"/>
      <c r="R72" s="73"/>
      <c r="S72" s="73"/>
      <c r="T72" s="106"/>
      <c r="U72" s="108"/>
      <c r="V72" s="54"/>
      <c r="W72" s="54"/>
      <c r="X72" s="54"/>
      <c r="Y72" s="16"/>
      <c r="Z72" s="54"/>
      <c r="AA72" s="54"/>
      <c r="AB72" s="54"/>
    </row>
    <row r="73" spans="2:28" ht="16.8" customHeight="1" x14ac:dyDescent="0.2">
      <c r="B73" s="157">
        <f t="shared" ref="B73" si="41">B62+1</f>
        <v>6</v>
      </c>
      <c r="C73" s="160" t="s">
        <v>58</v>
      </c>
      <c r="D73" s="163" t="s">
        <v>45</v>
      </c>
      <c r="E73" s="166" t="s">
        <v>24</v>
      </c>
      <c r="F73" s="167"/>
      <c r="G73" s="32"/>
      <c r="H73" s="21" t="s">
        <v>25</v>
      </c>
      <c r="I73" s="22">
        <f>ROUNDDOWN($G73*$G75*$G76,2)</f>
        <v>0</v>
      </c>
      <c r="J73" s="23">
        <f t="shared" ref="J73:T73" si="42">ROUNDDOWN($G73*$G75*$G76,2)</f>
        <v>0</v>
      </c>
      <c r="K73" s="23">
        <f t="shared" si="42"/>
        <v>0</v>
      </c>
      <c r="L73" s="23">
        <f t="shared" si="42"/>
        <v>0</v>
      </c>
      <c r="M73" s="23">
        <f t="shared" si="42"/>
        <v>0</v>
      </c>
      <c r="N73" s="23">
        <f t="shared" si="42"/>
        <v>0</v>
      </c>
      <c r="O73" s="23">
        <f t="shared" si="42"/>
        <v>0</v>
      </c>
      <c r="P73" s="23">
        <f t="shared" si="42"/>
        <v>0</v>
      </c>
      <c r="Q73" s="23">
        <f t="shared" si="42"/>
        <v>0</v>
      </c>
      <c r="R73" s="23">
        <f t="shared" si="42"/>
        <v>0</v>
      </c>
      <c r="S73" s="23">
        <f t="shared" si="42"/>
        <v>0</v>
      </c>
      <c r="T73" s="104">
        <f t="shared" si="42"/>
        <v>0</v>
      </c>
      <c r="U73" s="97">
        <f t="shared" si="11"/>
        <v>0</v>
      </c>
      <c r="V73" s="55"/>
      <c r="W73" s="55"/>
      <c r="X73" s="55"/>
      <c r="Y73" s="18"/>
      <c r="Z73" s="55"/>
      <c r="AA73" s="55"/>
      <c r="AB73" s="55"/>
    </row>
    <row r="74" spans="2:28" ht="16.8" customHeight="1" x14ac:dyDescent="0.2">
      <c r="B74" s="158"/>
      <c r="C74" s="161"/>
      <c r="D74" s="164"/>
      <c r="E74" s="52" t="s">
        <v>36</v>
      </c>
      <c r="F74" s="56"/>
      <c r="G74" s="121" t="s">
        <v>145</v>
      </c>
      <c r="H74" s="15" t="s">
        <v>37</v>
      </c>
      <c r="I74" s="50"/>
      <c r="J74" s="36"/>
      <c r="K74" s="37"/>
      <c r="L74" s="28">
        <v>512</v>
      </c>
      <c r="M74" s="28">
        <v>2592</v>
      </c>
      <c r="N74" s="28">
        <v>2630</v>
      </c>
      <c r="O74" s="28">
        <v>2352</v>
      </c>
      <c r="P74" s="37"/>
      <c r="Q74" s="37"/>
      <c r="R74" s="37"/>
      <c r="S74" s="37"/>
      <c r="T74" s="100"/>
      <c r="U74" s="69">
        <f t="shared" si="11"/>
        <v>8086</v>
      </c>
      <c r="V74" s="55"/>
      <c r="W74" s="55"/>
      <c r="X74" s="55"/>
      <c r="Y74" s="18"/>
      <c r="Z74" s="55"/>
      <c r="AA74" s="55"/>
      <c r="AB74" s="55"/>
    </row>
    <row r="75" spans="2:28" ht="16.8" customHeight="1" x14ac:dyDescent="0.2">
      <c r="B75" s="158"/>
      <c r="C75" s="161"/>
      <c r="D75" s="164"/>
      <c r="E75" s="168" t="s">
        <v>26</v>
      </c>
      <c r="F75" s="169"/>
      <c r="G75" s="39">
        <v>17</v>
      </c>
      <c r="H75" s="15" t="s">
        <v>38</v>
      </c>
      <c r="I75" s="24">
        <v>2683</v>
      </c>
      <c r="J75" s="25">
        <v>2576</v>
      </c>
      <c r="K75" s="25">
        <v>2433</v>
      </c>
      <c r="L75" s="25">
        <v>2013</v>
      </c>
      <c r="M75" s="36"/>
      <c r="N75" s="36"/>
      <c r="O75" s="25">
        <v>532</v>
      </c>
      <c r="P75" s="25">
        <v>1858</v>
      </c>
      <c r="Q75" s="25">
        <v>2476</v>
      </c>
      <c r="R75" s="25">
        <v>2788</v>
      </c>
      <c r="S75" s="25">
        <v>2359</v>
      </c>
      <c r="T75" s="101">
        <v>2425</v>
      </c>
      <c r="U75" s="69">
        <f t="shared" si="11"/>
        <v>22143</v>
      </c>
      <c r="V75" s="54"/>
      <c r="W75" s="54"/>
      <c r="X75" s="54"/>
      <c r="Y75" s="16"/>
      <c r="Z75" s="54"/>
      <c r="AA75" s="54"/>
      <c r="AB75" s="54"/>
    </row>
    <row r="76" spans="2:28" ht="16.8" customHeight="1" x14ac:dyDescent="0.2">
      <c r="B76" s="158"/>
      <c r="C76" s="161"/>
      <c r="D76" s="164"/>
      <c r="E76" s="168" t="s">
        <v>27</v>
      </c>
      <c r="F76" s="169"/>
      <c r="G76" s="30">
        <v>0.95</v>
      </c>
      <c r="H76" s="15" t="s">
        <v>39</v>
      </c>
      <c r="I76" s="24">
        <f>SUM(I74:I75)</f>
        <v>2683</v>
      </c>
      <c r="J76" s="25">
        <f t="shared" ref="J76:T76" si="43">SUM(J74:J75)</f>
        <v>2576</v>
      </c>
      <c r="K76" s="25">
        <f t="shared" si="43"/>
        <v>2433</v>
      </c>
      <c r="L76" s="25">
        <f t="shared" si="43"/>
        <v>2525</v>
      </c>
      <c r="M76" s="25">
        <f t="shared" si="43"/>
        <v>2592</v>
      </c>
      <c r="N76" s="25">
        <f t="shared" si="43"/>
        <v>2630</v>
      </c>
      <c r="O76" s="25">
        <f t="shared" si="43"/>
        <v>2884</v>
      </c>
      <c r="P76" s="25">
        <f t="shared" si="43"/>
        <v>1858</v>
      </c>
      <c r="Q76" s="25">
        <f t="shared" si="43"/>
        <v>2476</v>
      </c>
      <c r="R76" s="25">
        <f t="shared" si="43"/>
        <v>2788</v>
      </c>
      <c r="S76" s="25">
        <f t="shared" si="43"/>
        <v>2359</v>
      </c>
      <c r="T76" s="101">
        <f t="shared" si="43"/>
        <v>2425</v>
      </c>
      <c r="U76" s="107">
        <f t="shared" si="11"/>
        <v>30229</v>
      </c>
      <c r="V76" s="54">
        <f>SUM(K76:T76)</f>
        <v>24970</v>
      </c>
      <c r="W76" s="57">
        <f>U76</f>
        <v>30229</v>
      </c>
      <c r="X76" s="57">
        <f>V76+W76</f>
        <v>55199</v>
      </c>
      <c r="Y76" s="43"/>
      <c r="Z76" s="57"/>
      <c r="AA76" s="57"/>
      <c r="AB76" s="57"/>
    </row>
    <row r="77" spans="2:28" ht="16.8" customHeight="1" x14ac:dyDescent="0.2">
      <c r="B77" s="158"/>
      <c r="C77" s="161"/>
      <c r="D77" s="164"/>
      <c r="E77" s="170" t="s">
        <v>28</v>
      </c>
      <c r="F77" s="53" t="s">
        <v>29</v>
      </c>
      <c r="G77" s="31"/>
      <c r="H77" s="15" t="s">
        <v>31</v>
      </c>
      <c r="I77" s="58">
        <f>ROUNDDOWN($G77*I74+$G78*I75,2)</f>
        <v>0</v>
      </c>
      <c r="J77" s="59">
        <f t="shared" ref="J77:T77" si="44">ROUNDDOWN($G77*J74+$G78*J75,2)</f>
        <v>0</v>
      </c>
      <c r="K77" s="59">
        <f t="shared" si="44"/>
        <v>0</v>
      </c>
      <c r="L77" s="26">
        <f t="shared" si="44"/>
        <v>0</v>
      </c>
      <c r="M77" s="26">
        <f t="shared" si="44"/>
        <v>0</v>
      </c>
      <c r="N77" s="26">
        <f t="shared" si="44"/>
        <v>0</v>
      </c>
      <c r="O77" s="26">
        <f t="shared" si="44"/>
        <v>0</v>
      </c>
      <c r="P77" s="59">
        <f t="shared" si="44"/>
        <v>0</v>
      </c>
      <c r="Q77" s="59">
        <f t="shared" si="44"/>
        <v>0</v>
      </c>
      <c r="R77" s="59">
        <f t="shared" si="44"/>
        <v>0</v>
      </c>
      <c r="S77" s="59">
        <f t="shared" si="44"/>
        <v>0</v>
      </c>
      <c r="T77" s="102">
        <f t="shared" si="44"/>
        <v>0</v>
      </c>
      <c r="U77" s="99">
        <f t="shared" si="11"/>
        <v>0</v>
      </c>
      <c r="V77" s="54"/>
      <c r="W77" s="54"/>
      <c r="X77" s="54"/>
      <c r="Y77" s="16"/>
      <c r="Z77" s="54"/>
      <c r="AA77" s="54"/>
      <c r="AB77" s="54"/>
    </row>
    <row r="78" spans="2:28" ht="16.8" customHeight="1" x14ac:dyDescent="0.2">
      <c r="B78" s="158"/>
      <c r="C78" s="161"/>
      <c r="D78" s="165"/>
      <c r="E78" s="171"/>
      <c r="F78" s="19" t="s">
        <v>30</v>
      </c>
      <c r="G78" s="33"/>
      <c r="H78" s="20" t="s">
        <v>32</v>
      </c>
      <c r="I78" s="60">
        <f>INT(SUM(I73,I77))</f>
        <v>0</v>
      </c>
      <c r="J78" s="61">
        <f t="shared" ref="J78:T78" si="45">INT(SUM(J73,J77))</f>
        <v>0</v>
      </c>
      <c r="K78" s="61">
        <f t="shared" si="45"/>
        <v>0</v>
      </c>
      <c r="L78" s="27">
        <f t="shared" si="45"/>
        <v>0</v>
      </c>
      <c r="M78" s="27">
        <f t="shared" si="45"/>
        <v>0</v>
      </c>
      <c r="N78" s="27">
        <f t="shared" si="45"/>
        <v>0</v>
      </c>
      <c r="O78" s="27">
        <f t="shared" si="45"/>
        <v>0</v>
      </c>
      <c r="P78" s="61">
        <f t="shared" si="45"/>
        <v>0</v>
      </c>
      <c r="Q78" s="61">
        <f t="shared" si="45"/>
        <v>0</v>
      </c>
      <c r="R78" s="61">
        <f t="shared" si="45"/>
        <v>0</v>
      </c>
      <c r="S78" s="61">
        <f t="shared" si="45"/>
        <v>0</v>
      </c>
      <c r="T78" s="103">
        <f t="shared" si="45"/>
        <v>0</v>
      </c>
      <c r="U78" s="42">
        <f t="shared" si="11"/>
        <v>0</v>
      </c>
      <c r="V78" s="62"/>
      <c r="W78" s="54"/>
      <c r="X78" s="54"/>
      <c r="Y78" s="16"/>
      <c r="Z78" s="54">
        <f>SUM(K78:T78)</f>
        <v>0</v>
      </c>
      <c r="AA78" s="54">
        <f>U78</f>
        <v>0</v>
      </c>
      <c r="AB78" s="54">
        <f>Z78+AA78</f>
        <v>0</v>
      </c>
    </row>
    <row r="79" spans="2:28" ht="16.8" customHeight="1" x14ac:dyDescent="0.2">
      <c r="B79" s="158"/>
      <c r="C79" s="161"/>
      <c r="D79" s="160" t="s">
        <v>46</v>
      </c>
      <c r="E79" s="166" t="s">
        <v>47</v>
      </c>
      <c r="F79" s="167"/>
      <c r="G79" s="32"/>
      <c r="H79" s="21" t="s">
        <v>25</v>
      </c>
      <c r="I79" s="22">
        <f>$G79</f>
        <v>0</v>
      </c>
      <c r="J79" s="23">
        <f t="shared" ref="J79:T79" si="46">$G79</f>
        <v>0</v>
      </c>
      <c r="K79" s="23">
        <f t="shared" si="46"/>
        <v>0</v>
      </c>
      <c r="L79" s="23">
        <f t="shared" si="46"/>
        <v>0</v>
      </c>
      <c r="M79" s="23">
        <f t="shared" si="46"/>
        <v>0</v>
      </c>
      <c r="N79" s="23">
        <f t="shared" si="46"/>
        <v>0</v>
      </c>
      <c r="O79" s="23">
        <f t="shared" si="46"/>
        <v>0</v>
      </c>
      <c r="P79" s="23">
        <f t="shared" si="46"/>
        <v>0</v>
      </c>
      <c r="Q79" s="23">
        <f t="shared" si="46"/>
        <v>0</v>
      </c>
      <c r="R79" s="23">
        <f t="shared" si="46"/>
        <v>0</v>
      </c>
      <c r="S79" s="23">
        <f t="shared" si="46"/>
        <v>0</v>
      </c>
      <c r="T79" s="104">
        <f t="shared" si="46"/>
        <v>0</v>
      </c>
      <c r="U79" s="97">
        <f>SUM(I79:T79)</f>
        <v>0</v>
      </c>
      <c r="V79" s="55"/>
      <c r="W79" s="55"/>
      <c r="X79" s="55"/>
      <c r="Y79" s="18"/>
      <c r="Z79" s="55"/>
      <c r="AA79" s="55"/>
      <c r="AB79" s="55"/>
    </row>
    <row r="80" spans="2:28" ht="16.8" customHeight="1" x14ac:dyDescent="0.2">
      <c r="B80" s="158"/>
      <c r="C80" s="161"/>
      <c r="D80" s="161"/>
      <c r="E80" s="168" t="s">
        <v>148</v>
      </c>
      <c r="F80" s="169"/>
      <c r="G80" s="39">
        <v>20</v>
      </c>
      <c r="H80" s="15" t="s">
        <v>39</v>
      </c>
      <c r="I80" s="24">
        <v>29</v>
      </c>
      <c r="J80" s="25">
        <v>26</v>
      </c>
      <c r="K80" s="25">
        <v>29</v>
      </c>
      <c r="L80" s="25">
        <v>35</v>
      </c>
      <c r="M80" s="25">
        <v>35</v>
      </c>
      <c r="N80" s="25">
        <v>37</v>
      </c>
      <c r="O80" s="25">
        <v>38</v>
      </c>
      <c r="P80" s="25">
        <v>29</v>
      </c>
      <c r="Q80" s="25">
        <v>22</v>
      </c>
      <c r="R80" s="25">
        <v>53</v>
      </c>
      <c r="S80" s="25">
        <v>37</v>
      </c>
      <c r="T80" s="101">
        <v>28</v>
      </c>
      <c r="U80" s="107">
        <f>SUM(I80:T80)</f>
        <v>398</v>
      </c>
      <c r="V80" s="54">
        <f>SUM(K80:T80)</f>
        <v>343</v>
      </c>
      <c r="W80" s="54">
        <f>U80</f>
        <v>398</v>
      </c>
      <c r="X80" s="54">
        <f>V80+W80</f>
        <v>741</v>
      </c>
      <c r="Y80" s="16"/>
      <c r="Z80" s="54"/>
      <c r="AA80" s="54"/>
      <c r="AB80" s="54"/>
    </row>
    <row r="81" spans="2:28" ht="16.8" customHeight="1" x14ac:dyDescent="0.2">
      <c r="B81" s="158"/>
      <c r="C81" s="161"/>
      <c r="D81" s="161"/>
      <c r="E81" s="172" t="s">
        <v>48</v>
      </c>
      <c r="F81" s="63" t="s">
        <v>49</v>
      </c>
      <c r="G81" s="51"/>
      <c r="H81" s="15" t="s">
        <v>31</v>
      </c>
      <c r="I81" s="58">
        <f>ROUNDDOWN(IF(I80&gt;120,IF(I80&gt;300,120*$G81+180*$G82+(I80-300)*$G83,120*$G81+(I80-120)*$G82),I80*$G81),2)</f>
        <v>0</v>
      </c>
      <c r="J81" s="59">
        <f t="shared" ref="J81:T81" si="47">ROUNDDOWN(IF(J80&gt;120,IF(J80&gt;300,120*$G81+180*$G82+(J80-300)*$G83,120*$G81+(J80-120)*$G82),J80*$G81),2)</f>
        <v>0</v>
      </c>
      <c r="K81" s="59">
        <f t="shared" si="47"/>
        <v>0</v>
      </c>
      <c r="L81" s="26">
        <f t="shared" si="47"/>
        <v>0</v>
      </c>
      <c r="M81" s="26">
        <f t="shared" si="47"/>
        <v>0</v>
      </c>
      <c r="N81" s="26">
        <f t="shared" si="47"/>
        <v>0</v>
      </c>
      <c r="O81" s="26">
        <f t="shared" si="47"/>
        <v>0</v>
      </c>
      <c r="P81" s="59">
        <f t="shared" si="47"/>
        <v>0</v>
      </c>
      <c r="Q81" s="59">
        <f t="shared" si="47"/>
        <v>0</v>
      </c>
      <c r="R81" s="59">
        <f t="shared" si="47"/>
        <v>0</v>
      </c>
      <c r="S81" s="59">
        <f t="shared" si="47"/>
        <v>0</v>
      </c>
      <c r="T81" s="102">
        <f t="shared" si="47"/>
        <v>0</v>
      </c>
      <c r="U81" s="99">
        <f>SUM(I81:T81)</f>
        <v>0</v>
      </c>
      <c r="V81" s="57"/>
      <c r="W81" s="57"/>
      <c r="X81" s="57"/>
      <c r="Y81" s="43"/>
      <c r="Z81" s="57"/>
      <c r="AA81" s="57"/>
      <c r="AB81" s="57"/>
    </row>
    <row r="82" spans="2:28" ht="16.8" customHeight="1" x14ac:dyDescent="0.2">
      <c r="B82" s="158"/>
      <c r="C82" s="161"/>
      <c r="D82" s="161"/>
      <c r="E82" s="172"/>
      <c r="F82" s="64" t="s">
        <v>50</v>
      </c>
      <c r="G82" s="31"/>
      <c r="H82" s="65" t="s">
        <v>32</v>
      </c>
      <c r="I82" s="66">
        <f t="shared" ref="I82:T82" si="48">INT(SUM(I79,I81))</f>
        <v>0</v>
      </c>
      <c r="J82" s="67">
        <f t="shared" si="48"/>
        <v>0</v>
      </c>
      <c r="K82" s="67">
        <f t="shared" si="48"/>
        <v>0</v>
      </c>
      <c r="L82" s="68">
        <f t="shared" si="48"/>
        <v>0</v>
      </c>
      <c r="M82" s="68">
        <f t="shared" si="48"/>
        <v>0</v>
      </c>
      <c r="N82" s="68">
        <f t="shared" si="48"/>
        <v>0</v>
      </c>
      <c r="O82" s="68">
        <f t="shared" si="48"/>
        <v>0</v>
      </c>
      <c r="P82" s="67">
        <f t="shared" si="48"/>
        <v>0</v>
      </c>
      <c r="Q82" s="67">
        <f t="shared" si="48"/>
        <v>0</v>
      </c>
      <c r="R82" s="67">
        <f t="shared" si="48"/>
        <v>0</v>
      </c>
      <c r="S82" s="67">
        <f t="shared" si="48"/>
        <v>0</v>
      </c>
      <c r="T82" s="105">
        <f t="shared" si="48"/>
        <v>0</v>
      </c>
      <c r="U82" s="69">
        <f>SUM(I82:T82)</f>
        <v>0</v>
      </c>
      <c r="V82" s="54"/>
      <c r="W82" s="54"/>
      <c r="X82" s="54"/>
      <c r="Y82" s="16"/>
      <c r="Z82" s="54">
        <f>SUM(K82:T82)</f>
        <v>0</v>
      </c>
      <c r="AA82" s="54">
        <f>U82</f>
        <v>0</v>
      </c>
      <c r="AB82" s="54">
        <f>Z82+AA82</f>
        <v>0</v>
      </c>
    </row>
    <row r="83" spans="2:28" ht="16.8" customHeight="1" x14ac:dyDescent="0.2">
      <c r="B83" s="159"/>
      <c r="C83" s="162"/>
      <c r="D83" s="162"/>
      <c r="E83" s="173"/>
      <c r="F83" s="70" t="s">
        <v>51</v>
      </c>
      <c r="G83" s="33"/>
      <c r="H83" s="71"/>
      <c r="I83" s="72"/>
      <c r="J83" s="73"/>
      <c r="K83" s="73"/>
      <c r="L83" s="74"/>
      <c r="M83" s="74"/>
      <c r="N83" s="74"/>
      <c r="O83" s="74"/>
      <c r="P83" s="73"/>
      <c r="Q83" s="73"/>
      <c r="R83" s="73"/>
      <c r="S83" s="73"/>
      <c r="T83" s="106"/>
      <c r="U83" s="108"/>
      <c r="V83" s="54"/>
      <c r="W83" s="54"/>
      <c r="X83" s="54"/>
      <c r="Y83" s="16"/>
      <c r="Z83" s="54"/>
      <c r="AA83" s="54"/>
      <c r="AB83" s="54"/>
    </row>
    <row r="84" spans="2:28" ht="16.8" customHeight="1" x14ac:dyDescent="0.2">
      <c r="B84" s="157">
        <f t="shared" ref="B84" si="49">B73+1</f>
        <v>7</v>
      </c>
      <c r="C84" s="160" t="s">
        <v>59</v>
      </c>
      <c r="D84" s="163" t="s">
        <v>45</v>
      </c>
      <c r="E84" s="166" t="s">
        <v>24</v>
      </c>
      <c r="F84" s="167"/>
      <c r="G84" s="32"/>
      <c r="H84" s="21" t="s">
        <v>25</v>
      </c>
      <c r="I84" s="22">
        <f>ROUNDDOWN($G84*$G86*$G87,2)</f>
        <v>0</v>
      </c>
      <c r="J84" s="23">
        <f t="shared" ref="J84:T84" si="50">ROUNDDOWN($G84*$G86*$G87,2)</f>
        <v>0</v>
      </c>
      <c r="K84" s="23">
        <f t="shared" si="50"/>
        <v>0</v>
      </c>
      <c r="L84" s="23">
        <f t="shared" si="50"/>
        <v>0</v>
      </c>
      <c r="M84" s="23">
        <f t="shared" si="50"/>
        <v>0</v>
      </c>
      <c r="N84" s="23">
        <f t="shared" si="50"/>
        <v>0</v>
      </c>
      <c r="O84" s="23">
        <f t="shared" si="50"/>
        <v>0</v>
      </c>
      <c r="P84" s="23">
        <f t="shared" si="50"/>
        <v>0</v>
      </c>
      <c r="Q84" s="23">
        <f t="shared" si="50"/>
        <v>0</v>
      </c>
      <c r="R84" s="23">
        <f t="shared" si="50"/>
        <v>0</v>
      </c>
      <c r="S84" s="23">
        <f t="shared" si="50"/>
        <v>0</v>
      </c>
      <c r="T84" s="104">
        <f t="shared" si="50"/>
        <v>0</v>
      </c>
      <c r="U84" s="97">
        <f t="shared" si="11"/>
        <v>0</v>
      </c>
      <c r="V84" s="55"/>
      <c r="W84" s="55"/>
      <c r="X84" s="55"/>
      <c r="Y84" s="18"/>
      <c r="Z84" s="55"/>
      <c r="AA84" s="55"/>
      <c r="AB84" s="55"/>
    </row>
    <row r="85" spans="2:28" ht="16.8" customHeight="1" x14ac:dyDescent="0.2">
      <c r="B85" s="158"/>
      <c r="C85" s="161"/>
      <c r="D85" s="164"/>
      <c r="E85" s="52" t="s">
        <v>36</v>
      </c>
      <c r="F85" s="56"/>
      <c r="G85" s="121" t="s">
        <v>145</v>
      </c>
      <c r="H85" s="15" t="s">
        <v>37</v>
      </c>
      <c r="I85" s="50"/>
      <c r="J85" s="36"/>
      <c r="K85" s="37"/>
      <c r="L85" s="28">
        <v>167</v>
      </c>
      <c r="M85" s="28">
        <v>818</v>
      </c>
      <c r="N85" s="28">
        <v>919</v>
      </c>
      <c r="O85" s="28">
        <v>776</v>
      </c>
      <c r="P85" s="37"/>
      <c r="Q85" s="37"/>
      <c r="R85" s="37"/>
      <c r="S85" s="37"/>
      <c r="T85" s="100"/>
      <c r="U85" s="69">
        <f t="shared" si="11"/>
        <v>2680</v>
      </c>
      <c r="V85" s="55"/>
      <c r="W85" s="55"/>
      <c r="X85" s="55"/>
      <c r="Y85" s="18"/>
      <c r="Z85" s="55"/>
      <c r="AA85" s="55"/>
      <c r="AB85" s="55"/>
    </row>
    <row r="86" spans="2:28" ht="16.8" customHeight="1" x14ac:dyDescent="0.2">
      <c r="B86" s="158"/>
      <c r="C86" s="161"/>
      <c r="D86" s="164"/>
      <c r="E86" s="168" t="s">
        <v>26</v>
      </c>
      <c r="F86" s="169"/>
      <c r="G86" s="39">
        <v>7</v>
      </c>
      <c r="H86" s="15" t="s">
        <v>38</v>
      </c>
      <c r="I86" s="24">
        <v>821</v>
      </c>
      <c r="J86" s="25">
        <v>871</v>
      </c>
      <c r="K86" s="25">
        <v>797</v>
      </c>
      <c r="L86" s="25">
        <v>630</v>
      </c>
      <c r="M86" s="36"/>
      <c r="N86" s="36"/>
      <c r="O86" s="25">
        <v>167</v>
      </c>
      <c r="P86" s="25">
        <v>349</v>
      </c>
      <c r="Q86" s="25">
        <v>661</v>
      </c>
      <c r="R86" s="25">
        <v>957</v>
      </c>
      <c r="S86" s="25">
        <v>739</v>
      </c>
      <c r="T86" s="101">
        <v>734</v>
      </c>
      <c r="U86" s="69">
        <f t="shared" si="11"/>
        <v>6726</v>
      </c>
      <c r="V86" s="54"/>
      <c r="W86" s="54"/>
      <c r="X86" s="54"/>
      <c r="Y86" s="16"/>
      <c r="Z86" s="54"/>
      <c r="AA86" s="54"/>
      <c r="AB86" s="54"/>
    </row>
    <row r="87" spans="2:28" ht="16.8" customHeight="1" x14ac:dyDescent="0.2">
      <c r="B87" s="158"/>
      <c r="C87" s="161"/>
      <c r="D87" s="164"/>
      <c r="E87" s="168" t="s">
        <v>27</v>
      </c>
      <c r="F87" s="169"/>
      <c r="G87" s="30">
        <v>0.95</v>
      </c>
      <c r="H87" s="15" t="s">
        <v>39</v>
      </c>
      <c r="I87" s="24">
        <f>SUM(I85:I86)</f>
        <v>821</v>
      </c>
      <c r="J87" s="25">
        <f t="shared" ref="J87:T87" si="51">SUM(J85:J86)</f>
        <v>871</v>
      </c>
      <c r="K87" s="25">
        <f t="shared" si="51"/>
        <v>797</v>
      </c>
      <c r="L87" s="25">
        <f t="shared" si="51"/>
        <v>797</v>
      </c>
      <c r="M87" s="25">
        <f t="shared" si="51"/>
        <v>818</v>
      </c>
      <c r="N87" s="25">
        <f t="shared" si="51"/>
        <v>919</v>
      </c>
      <c r="O87" s="25">
        <f t="shared" si="51"/>
        <v>943</v>
      </c>
      <c r="P87" s="25">
        <f t="shared" si="51"/>
        <v>349</v>
      </c>
      <c r="Q87" s="25">
        <f t="shared" si="51"/>
        <v>661</v>
      </c>
      <c r="R87" s="25">
        <f t="shared" si="51"/>
        <v>957</v>
      </c>
      <c r="S87" s="25">
        <f t="shared" si="51"/>
        <v>739</v>
      </c>
      <c r="T87" s="101">
        <f t="shared" si="51"/>
        <v>734</v>
      </c>
      <c r="U87" s="107">
        <f t="shared" si="11"/>
        <v>9406</v>
      </c>
      <c r="V87" s="54">
        <f>SUM(K87:T87)</f>
        <v>7714</v>
      </c>
      <c r="W87" s="57">
        <f>U87</f>
        <v>9406</v>
      </c>
      <c r="X87" s="57">
        <f>V87+W87</f>
        <v>17120</v>
      </c>
      <c r="Y87" s="43"/>
      <c r="Z87" s="57"/>
      <c r="AA87" s="57"/>
      <c r="AB87" s="57"/>
    </row>
    <row r="88" spans="2:28" ht="16.8" customHeight="1" x14ac:dyDescent="0.2">
      <c r="B88" s="158"/>
      <c r="C88" s="161"/>
      <c r="D88" s="164"/>
      <c r="E88" s="170" t="s">
        <v>28</v>
      </c>
      <c r="F88" s="53" t="s">
        <v>29</v>
      </c>
      <c r="G88" s="31"/>
      <c r="H88" s="15" t="s">
        <v>31</v>
      </c>
      <c r="I88" s="58">
        <f>ROUNDDOWN($G88*I85+$G89*I86,2)</f>
        <v>0</v>
      </c>
      <c r="J88" s="59">
        <f t="shared" ref="J88:T88" si="52">ROUNDDOWN($G88*J85+$G89*J86,2)</f>
        <v>0</v>
      </c>
      <c r="K88" s="59">
        <f t="shared" si="52"/>
        <v>0</v>
      </c>
      <c r="L88" s="26">
        <f t="shared" si="52"/>
        <v>0</v>
      </c>
      <c r="M88" s="26">
        <f t="shared" si="52"/>
        <v>0</v>
      </c>
      <c r="N88" s="26">
        <f t="shared" si="52"/>
        <v>0</v>
      </c>
      <c r="O88" s="26">
        <f t="shared" si="52"/>
        <v>0</v>
      </c>
      <c r="P88" s="59">
        <f t="shared" si="52"/>
        <v>0</v>
      </c>
      <c r="Q88" s="59">
        <f t="shared" si="52"/>
        <v>0</v>
      </c>
      <c r="R88" s="59">
        <f t="shared" si="52"/>
        <v>0</v>
      </c>
      <c r="S88" s="59">
        <f t="shared" si="52"/>
        <v>0</v>
      </c>
      <c r="T88" s="102">
        <f t="shared" si="52"/>
        <v>0</v>
      </c>
      <c r="U88" s="99">
        <f t="shared" si="11"/>
        <v>0</v>
      </c>
      <c r="V88" s="54"/>
      <c r="W88" s="54"/>
      <c r="X88" s="54"/>
      <c r="Y88" s="16"/>
      <c r="Z88" s="54"/>
      <c r="AA88" s="54"/>
      <c r="AB88" s="54"/>
    </row>
    <row r="89" spans="2:28" ht="16.8" customHeight="1" x14ac:dyDescent="0.2">
      <c r="B89" s="158"/>
      <c r="C89" s="161"/>
      <c r="D89" s="165"/>
      <c r="E89" s="171"/>
      <c r="F89" s="19" t="s">
        <v>30</v>
      </c>
      <c r="G89" s="33"/>
      <c r="H89" s="20" t="s">
        <v>32</v>
      </c>
      <c r="I89" s="60">
        <f>INT(SUM(I84,I88))</f>
        <v>0</v>
      </c>
      <c r="J89" s="61">
        <f t="shared" ref="J89:T89" si="53">INT(SUM(J84,J88))</f>
        <v>0</v>
      </c>
      <c r="K89" s="61">
        <f t="shared" si="53"/>
        <v>0</v>
      </c>
      <c r="L89" s="27">
        <f t="shared" si="53"/>
        <v>0</v>
      </c>
      <c r="M89" s="27">
        <f t="shared" si="53"/>
        <v>0</v>
      </c>
      <c r="N89" s="27">
        <f t="shared" si="53"/>
        <v>0</v>
      </c>
      <c r="O89" s="27">
        <f t="shared" si="53"/>
        <v>0</v>
      </c>
      <c r="P89" s="61">
        <f t="shared" si="53"/>
        <v>0</v>
      </c>
      <c r="Q89" s="61">
        <f t="shared" si="53"/>
        <v>0</v>
      </c>
      <c r="R89" s="61">
        <f t="shared" si="53"/>
        <v>0</v>
      </c>
      <c r="S89" s="61">
        <f t="shared" si="53"/>
        <v>0</v>
      </c>
      <c r="T89" s="103">
        <f t="shared" si="53"/>
        <v>0</v>
      </c>
      <c r="U89" s="42">
        <f t="shared" si="11"/>
        <v>0</v>
      </c>
      <c r="V89" s="62"/>
      <c r="W89" s="54"/>
      <c r="X89" s="54"/>
      <c r="Y89" s="16"/>
      <c r="Z89" s="54">
        <f>SUM(K89:T89)</f>
        <v>0</v>
      </c>
      <c r="AA89" s="54">
        <f>U89</f>
        <v>0</v>
      </c>
      <c r="AB89" s="54">
        <f>Z89+AA89</f>
        <v>0</v>
      </c>
    </row>
    <row r="90" spans="2:28" ht="16.8" customHeight="1" x14ac:dyDescent="0.2">
      <c r="B90" s="158"/>
      <c r="C90" s="161"/>
      <c r="D90" s="160" t="s">
        <v>46</v>
      </c>
      <c r="E90" s="166" t="s">
        <v>47</v>
      </c>
      <c r="F90" s="167"/>
      <c r="G90" s="32"/>
      <c r="H90" s="21" t="s">
        <v>25</v>
      </c>
      <c r="I90" s="22">
        <f>$G90</f>
        <v>0</v>
      </c>
      <c r="J90" s="23">
        <f t="shared" ref="J90:T90" si="54">$G90</f>
        <v>0</v>
      </c>
      <c r="K90" s="23">
        <f t="shared" si="54"/>
        <v>0</v>
      </c>
      <c r="L90" s="23">
        <f t="shared" si="54"/>
        <v>0</v>
      </c>
      <c r="M90" s="23">
        <f t="shared" si="54"/>
        <v>0</v>
      </c>
      <c r="N90" s="23">
        <f t="shared" si="54"/>
        <v>0</v>
      </c>
      <c r="O90" s="23">
        <f t="shared" si="54"/>
        <v>0</v>
      </c>
      <c r="P90" s="23">
        <f t="shared" si="54"/>
        <v>0</v>
      </c>
      <c r="Q90" s="23">
        <f t="shared" si="54"/>
        <v>0</v>
      </c>
      <c r="R90" s="23">
        <f t="shared" si="54"/>
        <v>0</v>
      </c>
      <c r="S90" s="23">
        <f t="shared" si="54"/>
        <v>0</v>
      </c>
      <c r="T90" s="104">
        <f t="shared" si="54"/>
        <v>0</v>
      </c>
      <c r="U90" s="97">
        <f>SUM(I90:T90)</f>
        <v>0</v>
      </c>
      <c r="V90" s="55"/>
      <c r="W90" s="55"/>
      <c r="X90" s="55"/>
      <c r="Y90" s="18"/>
      <c r="Z90" s="55"/>
      <c r="AA90" s="55"/>
      <c r="AB90" s="55"/>
    </row>
    <row r="91" spans="2:28" ht="16.8" customHeight="1" x14ac:dyDescent="0.2">
      <c r="B91" s="158"/>
      <c r="C91" s="161"/>
      <c r="D91" s="161"/>
      <c r="E91" s="168" t="s">
        <v>148</v>
      </c>
      <c r="F91" s="169"/>
      <c r="G91" s="39">
        <v>15</v>
      </c>
      <c r="H91" s="15" t="s">
        <v>39</v>
      </c>
      <c r="I91" s="24">
        <v>16</v>
      </c>
      <c r="J91" s="25">
        <v>14</v>
      </c>
      <c r="K91" s="25">
        <v>20</v>
      </c>
      <c r="L91" s="25">
        <v>27</v>
      </c>
      <c r="M91" s="25">
        <v>31</v>
      </c>
      <c r="N91" s="25">
        <v>32</v>
      </c>
      <c r="O91" s="25">
        <v>31</v>
      </c>
      <c r="P91" s="25">
        <v>17</v>
      </c>
      <c r="Q91" s="25">
        <v>11</v>
      </c>
      <c r="R91" s="25">
        <v>28</v>
      </c>
      <c r="S91" s="25">
        <v>27</v>
      </c>
      <c r="T91" s="101">
        <v>43</v>
      </c>
      <c r="U91" s="107">
        <f>SUM(I91:T91)</f>
        <v>297</v>
      </c>
      <c r="V91" s="54">
        <f>SUM(K91:T91)</f>
        <v>267</v>
      </c>
      <c r="W91" s="54">
        <f>U91</f>
        <v>297</v>
      </c>
      <c r="X91" s="54">
        <f>V91+W91</f>
        <v>564</v>
      </c>
      <c r="Y91" s="16"/>
      <c r="Z91" s="54"/>
      <c r="AA91" s="54"/>
      <c r="AB91" s="54"/>
    </row>
    <row r="92" spans="2:28" ht="16.8" customHeight="1" x14ac:dyDescent="0.2">
      <c r="B92" s="158"/>
      <c r="C92" s="161"/>
      <c r="D92" s="161"/>
      <c r="E92" s="172" t="s">
        <v>48</v>
      </c>
      <c r="F92" s="63" t="s">
        <v>49</v>
      </c>
      <c r="G92" s="51"/>
      <c r="H92" s="15" t="s">
        <v>31</v>
      </c>
      <c r="I92" s="58">
        <f>ROUNDDOWN(IF(I91&gt;120,IF(I91&gt;300,120*$G92+180*$G93+(I91-300)*$G94,120*$G92+(I91-120)*$G93),I91*$G92),2)</f>
        <v>0</v>
      </c>
      <c r="J92" s="59">
        <f t="shared" ref="J92:T92" si="55">ROUNDDOWN(IF(J91&gt;120,IF(J91&gt;300,120*$G92+180*$G93+(J91-300)*$G94,120*$G92+(J91-120)*$G93),J91*$G92),2)</f>
        <v>0</v>
      </c>
      <c r="K92" s="59">
        <f t="shared" si="55"/>
        <v>0</v>
      </c>
      <c r="L92" s="26">
        <f t="shared" si="55"/>
        <v>0</v>
      </c>
      <c r="M92" s="26">
        <f t="shared" si="55"/>
        <v>0</v>
      </c>
      <c r="N92" s="26">
        <f t="shared" si="55"/>
        <v>0</v>
      </c>
      <c r="O92" s="26">
        <f t="shared" si="55"/>
        <v>0</v>
      </c>
      <c r="P92" s="59">
        <f t="shared" si="55"/>
        <v>0</v>
      </c>
      <c r="Q92" s="59">
        <f t="shared" si="55"/>
        <v>0</v>
      </c>
      <c r="R92" s="59">
        <f t="shared" si="55"/>
        <v>0</v>
      </c>
      <c r="S92" s="59">
        <f t="shared" si="55"/>
        <v>0</v>
      </c>
      <c r="T92" s="102">
        <f t="shared" si="55"/>
        <v>0</v>
      </c>
      <c r="U92" s="99">
        <f>SUM(I92:T92)</f>
        <v>0</v>
      </c>
      <c r="V92" s="57"/>
      <c r="W92" s="57"/>
      <c r="X92" s="57"/>
      <c r="Y92" s="43"/>
      <c r="Z92" s="57"/>
      <c r="AA92" s="57"/>
      <c r="AB92" s="57"/>
    </row>
    <row r="93" spans="2:28" ht="16.8" customHeight="1" x14ac:dyDescent="0.2">
      <c r="B93" s="158"/>
      <c r="C93" s="161"/>
      <c r="D93" s="161"/>
      <c r="E93" s="172"/>
      <c r="F93" s="64" t="s">
        <v>50</v>
      </c>
      <c r="G93" s="31"/>
      <c r="H93" s="65" t="s">
        <v>32</v>
      </c>
      <c r="I93" s="66">
        <f>INT(SUM(I90,I92))</f>
        <v>0</v>
      </c>
      <c r="J93" s="67">
        <f>INT(SUM(J90,J92))</f>
        <v>0</v>
      </c>
      <c r="K93" s="67">
        <f t="shared" ref="K93:T93" si="56">INT(SUM(K90,K92))</f>
        <v>0</v>
      </c>
      <c r="L93" s="68">
        <f t="shared" si="56"/>
        <v>0</v>
      </c>
      <c r="M93" s="68">
        <f t="shared" si="56"/>
        <v>0</v>
      </c>
      <c r="N93" s="68">
        <f t="shared" si="56"/>
        <v>0</v>
      </c>
      <c r="O93" s="68">
        <f t="shared" si="56"/>
        <v>0</v>
      </c>
      <c r="P93" s="67">
        <f t="shared" si="56"/>
        <v>0</v>
      </c>
      <c r="Q93" s="67">
        <f t="shared" si="56"/>
        <v>0</v>
      </c>
      <c r="R93" s="67">
        <f t="shared" si="56"/>
        <v>0</v>
      </c>
      <c r="S93" s="67">
        <f t="shared" si="56"/>
        <v>0</v>
      </c>
      <c r="T93" s="105">
        <f t="shared" si="56"/>
        <v>0</v>
      </c>
      <c r="U93" s="69">
        <f>SUM(I93:T93)</f>
        <v>0</v>
      </c>
      <c r="V93" s="54"/>
      <c r="W93" s="54"/>
      <c r="X93" s="54"/>
      <c r="Y93" s="16"/>
      <c r="Z93" s="54">
        <f>SUM(K93:T93)</f>
        <v>0</v>
      </c>
      <c r="AA93" s="54">
        <f>U93</f>
        <v>0</v>
      </c>
      <c r="AB93" s="54">
        <f>Z93+AA93</f>
        <v>0</v>
      </c>
    </row>
    <row r="94" spans="2:28" ht="16.8" customHeight="1" x14ac:dyDescent="0.2">
      <c r="B94" s="159"/>
      <c r="C94" s="162"/>
      <c r="D94" s="162"/>
      <c r="E94" s="173"/>
      <c r="F94" s="70" t="s">
        <v>51</v>
      </c>
      <c r="G94" s="33"/>
      <c r="H94" s="71"/>
      <c r="I94" s="72"/>
      <c r="J94" s="73"/>
      <c r="K94" s="73"/>
      <c r="L94" s="74"/>
      <c r="M94" s="74"/>
      <c r="N94" s="74"/>
      <c r="O94" s="74"/>
      <c r="P94" s="73"/>
      <c r="Q94" s="73"/>
      <c r="R94" s="73"/>
      <c r="S94" s="73"/>
      <c r="T94" s="106"/>
      <c r="U94" s="108"/>
      <c r="V94" s="54"/>
      <c r="W94" s="54"/>
      <c r="X94" s="54"/>
      <c r="Y94" s="16"/>
      <c r="Z94" s="54"/>
      <c r="AA94" s="54"/>
      <c r="AB94" s="54"/>
    </row>
    <row r="95" spans="2:28" ht="16.8" customHeight="1" x14ac:dyDescent="0.2">
      <c r="B95" s="142">
        <f t="shared" ref="B95" si="57">B84+1</f>
        <v>8</v>
      </c>
      <c r="C95" s="184" t="s">
        <v>60</v>
      </c>
      <c r="D95" s="163" t="s">
        <v>45</v>
      </c>
      <c r="E95" s="166" t="s">
        <v>24</v>
      </c>
      <c r="F95" s="167"/>
      <c r="G95" s="32"/>
      <c r="H95" s="21" t="s">
        <v>25</v>
      </c>
      <c r="I95" s="22">
        <f>ROUNDDOWN($G95*$G97*$G98,2)</f>
        <v>0</v>
      </c>
      <c r="J95" s="23">
        <f t="shared" ref="J95:T95" si="58">ROUNDDOWN($G95*$G97*$G98,2)</f>
        <v>0</v>
      </c>
      <c r="K95" s="23">
        <f t="shared" si="58"/>
        <v>0</v>
      </c>
      <c r="L95" s="23">
        <f t="shared" si="58"/>
        <v>0</v>
      </c>
      <c r="M95" s="23">
        <f t="shared" si="58"/>
        <v>0</v>
      </c>
      <c r="N95" s="23">
        <f t="shared" si="58"/>
        <v>0</v>
      </c>
      <c r="O95" s="23">
        <f t="shared" si="58"/>
        <v>0</v>
      </c>
      <c r="P95" s="23">
        <f t="shared" si="58"/>
        <v>0</v>
      </c>
      <c r="Q95" s="23">
        <f t="shared" si="58"/>
        <v>0</v>
      </c>
      <c r="R95" s="23">
        <f t="shared" si="58"/>
        <v>0</v>
      </c>
      <c r="S95" s="23">
        <f t="shared" si="58"/>
        <v>0</v>
      </c>
      <c r="T95" s="104">
        <f t="shared" si="58"/>
        <v>0</v>
      </c>
      <c r="U95" s="97">
        <f t="shared" si="11"/>
        <v>0</v>
      </c>
      <c r="V95" s="55"/>
      <c r="W95" s="55"/>
      <c r="X95" s="55"/>
      <c r="Y95" s="18"/>
      <c r="Z95" s="55"/>
      <c r="AA95" s="55"/>
      <c r="AB95" s="55"/>
    </row>
    <row r="96" spans="2:28" ht="16.8" customHeight="1" x14ac:dyDescent="0.2">
      <c r="B96" s="142"/>
      <c r="C96" s="185"/>
      <c r="D96" s="164"/>
      <c r="E96" s="52" t="s">
        <v>36</v>
      </c>
      <c r="F96" s="56"/>
      <c r="G96" s="121" t="s">
        <v>145</v>
      </c>
      <c r="H96" s="15" t="s">
        <v>37</v>
      </c>
      <c r="I96" s="50"/>
      <c r="J96" s="36"/>
      <c r="K96" s="37"/>
      <c r="L96" s="28">
        <v>9</v>
      </c>
      <c r="M96" s="28">
        <v>46</v>
      </c>
      <c r="N96" s="28">
        <v>58</v>
      </c>
      <c r="O96" s="28">
        <v>45</v>
      </c>
      <c r="P96" s="37"/>
      <c r="Q96" s="37"/>
      <c r="R96" s="37"/>
      <c r="S96" s="37"/>
      <c r="T96" s="100"/>
      <c r="U96" s="69">
        <f t="shared" si="11"/>
        <v>158</v>
      </c>
      <c r="V96" s="55"/>
      <c r="W96" s="55"/>
      <c r="X96" s="55"/>
      <c r="Y96" s="18"/>
      <c r="Z96" s="55"/>
      <c r="AA96" s="55"/>
      <c r="AB96" s="55"/>
    </row>
    <row r="97" spans="2:28" ht="16.8" customHeight="1" x14ac:dyDescent="0.2">
      <c r="B97" s="142"/>
      <c r="C97" s="185"/>
      <c r="D97" s="164"/>
      <c r="E97" s="168" t="s">
        <v>26</v>
      </c>
      <c r="F97" s="169"/>
      <c r="G97" s="39">
        <v>7</v>
      </c>
      <c r="H97" s="15" t="s">
        <v>38</v>
      </c>
      <c r="I97" s="24">
        <v>53</v>
      </c>
      <c r="J97" s="25">
        <v>56</v>
      </c>
      <c r="K97" s="25">
        <v>46</v>
      </c>
      <c r="L97" s="25">
        <v>35</v>
      </c>
      <c r="M97" s="36"/>
      <c r="N97" s="36"/>
      <c r="O97" s="25">
        <v>10</v>
      </c>
      <c r="P97" s="25">
        <v>61</v>
      </c>
      <c r="Q97" s="25">
        <v>40</v>
      </c>
      <c r="R97" s="25">
        <v>60</v>
      </c>
      <c r="S97" s="25">
        <v>48</v>
      </c>
      <c r="T97" s="101">
        <v>61</v>
      </c>
      <c r="U97" s="69">
        <f t="shared" si="11"/>
        <v>470</v>
      </c>
      <c r="V97" s="54"/>
      <c r="W97" s="54"/>
      <c r="X97" s="54"/>
      <c r="Y97" s="16"/>
      <c r="Z97" s="54"/>
      <c r="AA97" s="54"/>
      <c r="AB97" s="54"/>
    </row>
    <row r="98" spans="2:28" ht="16.8" customHeight="1" x14ac:dyDescent="0.2">
      <c r="B98" s="142"/>
      <c r="C98" s="185"/>
      <c r="D98" s="164"/>
      <c r="E98" s="168" t="s">
        <v>27</v>
      </c>
      <c r="F98" s="169"/>
      <c r="G98" s="30">
        <v>0.95</v>
      </c>
      <c r="H98" s="15" t="s">
        <v>39</v>
      </c>
      <c r="I98" s="24">
        <f>SUM(I96:I97)</f>
        <v>53</v>
      </c>
      <c r="J98" s="25">
        <f t="shared" ref="J98:T98" si="59">SUM(J96:J97)</f>
        <v>56</v>
      </c>
      <c r="K98" s="25">
        <f t="shared" si="59"/>
        <v>46</v>
      </c>
      <c r="L98" s="25">
        <f t="shared" si="59"/>
        <v>44</v>
      </c>
      <c r="M98" s="25">
        <f t="shared" si="59"/>
        <v>46</v>
      </c>
      <c r="N98" s="25">
        <f t="shared" si="59"/>
        <v>58</v>
      </c>
      <c r="O98" s="25">
        <f t="shared" si="59"/>
        <v>55</v>
      </c>
      <c r="P98" s="25">
        <f t="shared" si="59"/>
        <v>61</v>
      </c>
      <c r="Q98" s="25">
        <f t="shared" si="59"/>
        <v>40</v>
      </c>
      <c r="R98" s="25">
        <f t="shared" si="59"/>
        <v>60</v>
      </c>
      <c r="S98" s="25">
        <f t="shared" si="59"/>
        <v>48</v>
      </c>
      <c r="T98" s="101">
        <f t="shared" si="59"/>
        <v>61</v>
      </c>
      <c r="U98" s="107">
        <f t="shared" si="11"/>
        <v>628</v>
      </c>
      <c r="V98" s="54">
        <f>SUM(K98:T98)</f>
        <v>519</v>
      </c>
      <c r="W98" s="57">
        <f>U98</f>
        <v>628</v>
      </c>
      <c r="X98" s="57">
        <f>V98+W98</f>
        <v>1147</v>
      </c>
      <c r="Y98" s="43"/>
      <c r="Z98" s="57"/>
      <c r="AA98" s="57"/>
      <c r="AB98" s="57"/>
    </row>
    <row r="99" spans="2:28" ht="16.8" customHeight="1" x14ac:dyDescent="0.2">
      <c r="B99" s="142"/>
      <c r="C99" s="185"/>
      <c r="D99" s="164"/>
      <c r="E99" s="170" t="s">
        <v>28</v>
      </c>
      <c r="F99" s="53" t="s">
        <v>29</v>
      </c>
      <c r="G99" s="31"/>
      <c r="H99" s="15" t="s">
        <v>31</v>
      </c>
      <c r="I99" s="58">
        <f>ROUNDDOWN($G99*I96+$G100*I97,2)</f>
        <v>0</v>
      </c>
      <c r="J99" s="59">
        <f t="shared" ref="J99:T99" si="60">ROUNDDOWN($G99*J96+$G100*J97,2)</f>
        <v>0</v>
      </c>
      <c r="K99" s="59">
        <f t="shared" si="60"/>
        <v>0</v>
      </c>
      <c r="L99" s="26">
        <f t="shared" si="60"/>
        <v>0</v>
      </c>
      <c r="M99" s="26">
        <f t="shared" si="60"/>
        <v>0</v>
      </c>
      <c r="N99" s="26">
        <f t="shared" si="60"/>
        <v>0</v>
      </c>
      <c r="O99" s="26">
        <f t="shared" si="60"/>
        <v>0</v>
      </c>
      <c r="P99" s="59">
        <f t="shared" si="60"/>
        <v>0</v>
      </c>
      <c r="Q99" s="59">
        <f t="shared" si="60"/>
        <v>0</v>
      </c>
      <c r="R99" s="59">
        <f t="shared" si="60"/>
        <v>0</v>
      </c>
      <c r="S99" s="59">
        <f t="shared" si="60"/>
        <v>0</v>
      </c>
      <c r="T99" s="102">
        <f t="shared" si="60"/>
        <v>0</v>
      </c>
      <c r="U99" s="99">
        <f t="shared" si="11"/>
        <v>0</v>
      </c>
      <c r="V99" s="54"/>
      <c r="W99" s="54"/>
      <c r="X99" s="54"/>
      <c r="Y99" s="16"/>
      <c r="Z99" s="54"/>
      <c r="AA99" s="54"/>
      <c r="AB99" s="54"/>
    </row>
    <row r="100" spans="2:28" ht="16.8" customHeight="1" x14ac:dyDescent="0.2">
      <c r="B100" s="142"/>
      <c r="C100" s="186"/>
      <c r="D100" s="165"/>
      <c r="E100" s="171"/>
      <c r="F100" s="19" t="s">
        <v>30</v>
      </c>
      <c r="G100" s="33"/>
      <c r="H100" s="20" t="s">
        <v>32</v>
      </c>
      <c r="I100" s="60">
        <f>INT(SUM(I95,I99))</f>
        <v>0</v>
      </c>
      <c r="J100" s="61">
        <f t="shared" ref="J100:T100" si="61">INT(SUM(J95,J99))</f>
        <v>0</v>
      </c>
      <c r="K100" s="61">
        <f t="shared" si="61"/>
        <v>0</v>
      </c>
      <c r="L100" s="27">
        <f t="shared" si="61"/>
        <v>0</v>
      </c>
      <c r="M100" s="27">
        <f t="shared" si="61"/>
        <v>0</v>
      </c>
      <c r="N100" s="27">
        <f t="shared" si="61"/>
        <v>0</v>
      </c>
      <c r="O100" s="27">
        <f t="shared" si="61"/>
        <v>0</v>
      </c>
      <c r="P100" s="61">
        <f t="shared" si="61"/>
        <v>0</v>
      </c>
      <c r="Q100" s="61">
        <f t="shared" si="61"/>
        <v>0</v>
      </c>
      <c r="R100" s="61">
        <f t="shared" si="61"/>
        <v>0</v>
      </c>
      <c r="S100" s="61">
        <f t="shared" si="61"/>
        <v>0</v>
      </c>
      <c r="T100" s="103">
        <f t="shared" si="61"/>
        <v>0</v>
      </c>
      <c r="U100" s="42">
        <f t="shared" si="11"/>
        <v>0</v>
      </c>
      <c r="V100" s="62"/>
      <c r="W100" s="54"/>
      <c r="X100" s="54"/>
      <c r="Y100" s="16"/>
      <c r="Z100" s="54">
        <f>SUM(K100:T100)</f>
        <v>0</v>
      </c>
      <c r="AA100" s="54">
        <f>U100</f>
        <v>0</v>
      </c>
      <c r="AB100" s="54">
        <f>Z100+AA100</f>
        <v>0</v>
      </c>
    </row>
    <row r="101" spans="2:28" ht="16.8" customHeight="1" x14ac:dyDescent="0.2">
      <c r="B101" s="157">
        <f t="shared" ref="B101" si="62">B95+1</f>
        <v>9</v>
      </c>
      <c r="C101" s="160" t="s">
        <v>61</v>
      </c>
      <c r="D101" s="163" t="s">
        <v>45</v>
      </c>
      <c r="E101" s="166" t="s">
        <v>24</v>
      </c>
      <c r="F101" s="167"/>
      <c r="G101" s="32"/>
      <c r="H101" s="21" t="s">
        <v>25</v>
      </c>
      <c r="I101" s="22">
        <f>ROUNDDOWN($G101*$G103*$G104,2)</f>
        <v>0</v>
      </c>
      <c r="J101" s="23">
        <f t="shared" ref="J101:T101" si="63">ROUNDDOWN($G101*$G103*$G104,2)</f>
        <v>0</v>
      </c>
      <c r="K101" s="23">
        <f t="shared" si="63"/>
        <v>0</v>
      </c>
      <c r="L101" s="23">
        <f t="shared" si="63"/>
        <v>0</v>
      </c>
      <c r="M101" s="23">
        <f t="shared" si="63"/>
        <v>0</v>
      </c>
      <c r="N101" s="23">
        <f t="shared" si="63"/>
        <v>0</v>
      </c>
      <c r="O101" s="23">
        <f t="shared" si="63"/>
        <v>0</v>
      </c>
      <c r="P101" s="23">
        <f t="shared" si="63"/>
        <v>0</v>
      </c>
      <c r="Q101" s="23">
        <f t="shared" si="63"/>
        <v>0</v>
      </c>
      <c r="R101" s="23">
        <f t="shared" si="63"/>
        <v>0</v>
      </c>
      <c r="S101" s="23">
        <f t="shared" si="63"/>
        <v>0</v>
      </c>
      <c r="T101" s="104">
        <f t="shared" si="63"/>
        <v>0</v>
      </c>
      <c r="U101" s="97">
        <f t="shared" si="11"/>
        <v>0</v>
      </c>
      <c r="V101" s="55"/>
      <c r="W101" s="55"/>
      <c r="X101" s="55"/>
      <c r="Y101" s="18"/>
      <c r="Z101" s="55"/>
      <c r="AA101" s="55"/>
      <c r="AB101" s="55"/>
    </row>
    <row r="102" spans="2:28" ht="16.8" customHeight="1" x14ac:dyDescent="0.2">
      <c r="B102" s="158"/>
      <c r="C102" s="161"/>
      <c r="D102" s="164"/>
      <c r="E102" s="52" t="s">
        <v>36</v>
      </c>
      <c r="F102" s="56"/>
      <c r="G102" s="121" t="s">
        <v>145</v>
      </c>
      <c r="H102" s="15" t="s">
        <v>37</v>
      </c>
      <c r="I102" s="50"/>
      <c r="J102" s="36"/>
      <c r="K102" s="37"/>
      <c r="L102" s="28">
        <v>229</v>
      </c>
      <c r="M102" s="28">
        <v>1115</v>
      </c>
      <c r="N102" s="28">
        <v>1215</v>
      </c>
      <c r="O102" s="28">
        <v>1061</v>
      </c>
      <c r="P102" s="37"/>
      <c r="Q102" s="37"/>
      <c r="R102" s="37"/>
      <c r="S102" s="37"/>
      <c r="T102" s="100"/>
      <c r="U102" s="69">
        <f t="shared" si="11"/>
        <v>3620</v>
      </c>
      <c r="V102" s="55"/>
      <c r="W102" s="55"/>
      <c r="X102" s="55"/>
      <c r="Y102" s="18"/>
      <c r="Z102" s="55"/>
      <c r="AA102" s="55"/>
      <c r="AB102" s="55"/>
    </row>
    <row r="103" spans="2:28" ht="16.8" customHeight="1" x14ac:dyDescent="0.2">
      <c r="B103" s="158"/>
      <c r="C103" s="161"/>
      <c r="D103" s="164"/>
      <c r="E103" s="168" t="s">
        <v>26</v>
      </c>
      <c r="F103" s="169"/>
      <c r="G103" s="39">
        <v>7</v>
      </c>
      <c r="H103" s="15" t="s">
        <v>38</v>
      </c>
      <c r="I103" s="24">
        <v>1215</v>
      </c>
      <c r="J103" s="25">
        <v>1155</v>
      </c>
      <c r="K103" s="25">
        <v>1096</v>
      </c>
      <c r="L103" s="25">
        <v>869</v>
      </c>
      <c r="M103" s="36"/>
      <c r="N103" s="36"/>
      <c r="O103" s="25">
        <v>231</v>
      </c>
      <c r="P103" s="25">
        <v>792</v>
      </c>
      <c r="Q103" s="25">
        <v>960</v>
      </c>
      <c r="R103" s="25">
        <v>1209</v>
      </c>
      <c r="S103" s="25">
        <v>970</v>
      </c>
      <c r="T103" s="101">
        <v>1045</v>
      </c>
      <c r="U103" s="69">
        <f t="shared" si="11"/>
        <v>9542</v>
      </c>
      <c r="V103" s="54"/>
      <c r="W103" s="54"/>
      <c r="X103" s="54"/>
      <c r="Y103" s="16"/>
      <c r="Z103" s="54"/>
      <c r="AA103" s="54"/>
      <c r="AB103" s="54"/>
    </row>
    <row r="104" spans="2:28" ht="16.8" customHeight="1" x14ac:dyDescent="0.2">
      <c r="B104" s="158"/>
      <c r="C104" s="161"/>
      <c r="D104" s="164"/>
      <c r="E104" s="168" t="s">
        <v>27</v>
      </c>
      <c r="F104" s="169"/>
      <c r="G104" s="30">
        <v>0.95</v>
      </c>
      <c r="H104" s="15" t="s">
        <v>39</v>
      </c>
      <c r="I104" s="24">
        <f>SUM(I102:I103)</f>
        <v>1215</v>
      </c>
      <c r="J104" s="25">
        <f t="shared" ref="J104:T104" si="64">SUM(J102:J103)</f>
        <v>1155</v>
      </c>
      <c r="K104" s="25">
        <f t="shared" si="64"/>
        <v>1096</v>
      </c>
      <c r="L104" s="25">
        <f t="shared" si="64"/>
        <v>1098</v>
      </c>
      <c r="M104" s="25">
        <f t="shared" si="64"/>
        <v>1115</v>
      </c>
      <c r="N104" s="25">
        <f t="shared" si="64"/>
        <v>1215</v>
      </c>
      <c r="O104" s="25">
        <f t="shared" si="64"/>
        <v>1292</v>
      </c>
      <c r="P104" s="25">
        <f t="shared" si="64"/>
        <v>792</v>
      </c>
      <c r="Q104" s="25">
        <f t="shared" si="64"/>
        <v>960</v>
      </c>
      <c r="R104" s="25">
        <f t="shared" si="64"/>
        <v>1209</v>
      </c>
      <c r="S104" s="25">
        <f t="shared" si="64"/>
        <v>970</v>
      </c>
      <c r="T104" s="101">
        <f t="shared" si="64"/>
        <v>1045</v>
      </c>
      <c r="U104" s="107">
        <f t="shared" si="11"/>
        <v>13162</v>
      </c>
      <c r="V104" s="54">
        <f>SUM(K104:T104)</f>
        <v>10792</v>
      </c>
      <c r="W104" s="57">
        <f>U104</f>
        <v>13162</v>
      </c>
      <c r="X104" s="57">
        <f>V104+W104</f>
        <v>23954</v>
      </c>
      <c r="Y104" s="43"/>
      <c r="Z104" s="57"/>
      <c r="AA104" s="57"/>
      <c r="AB104" s="57"/>
    </row>
    <row r="105" spans="2:28" ht="16.8" customHeight="1" x14ac:dyDescent="0.2">
      <c r="B105" s="158"/>
      <c r="C105" s="161"/>
      <c r="D105" s="164"/>
      <c r="E105" s="170" t="s">
        <v>28</v>
      </c>
      <c r="F105" s="53" t="s">
        <v>29</v>
      </c>
      <c r="G105" s="31"/>
      <c r="H105" s="15" t="s">
        <v>31</v>
      </c>
      <c r="I105" s="58">
        <f>ROUNDDOWN($G105*I102+$G106*I103,2)</f>
        <v>0</v>
      </c>
      <c r="J105" s="59">
        <f t="shared" ref="J105:T105" si="65">ROUNDDOWN($G105*J102+$G106*J103,2)</f>
        <v>0</v>
      </c>
      <c r="K105" s="59">
        <f t="shared" si="65"/>
        <v>0</v>
      </c>
      <c r="L105" s="26">
        <f t="shared" si="65"/>
        <v>0</v>
      </c>
      <c r="M105" s="26">
        <f t="shared" si="65"/>
        <v>0</v>
      </c>
      <c r="N105" s="26">
        <f t="shared" si="65"/>
        <v>0</v>
      </c>
      <c r="O105" s="26">
        <f t="shared" si="65"/>
        <v>0</v>
      </c>
      <c r="P105" s="59">
        <f t="shared" si="65"/>
        <v>0</v>
      </c>
      <c r="Q105" s="59">
        <f t="shared" si="65"/>
        <v>0</v>
      </c>
      <c r="R105" s="59">
        <f t="shared" si="65"/>
        <v>0</v>
      </c>
      <c r="S105" s="59">
        <f t="shared" si="65"/>
        <v>0</v>
      </c>
      <c r="T105" s="102">
        <f t="shared" si="65"/>
        <v>0</v>
      </c>
      <c r="U105" s="99">
        <f t="shared" si="11"/>
        <v>0</v>
      </c>
      <c r="V105" s="54"/>
      <c r="W105" s="54"/>
      <c r="X105" s="54"/>
      <c r="Y105" s="16"/>
      <c r="Z105" s="54"/>
      <c r="AA105" s="54"/>
      <c r="AB105" s="54"/>
    </row>
    <row r="106" spans="2:28" ht="16.8" customHeight="1" x14ac:dyDescent="0.2">
      <c r="B106" s="158"/>
      <c r="C106" s="161"/>
      <c r="D106" s="165"/>
      <c r="E106" s="171"/>
      <c r="F106" s="19" t="s">
        <v>30</v>
      </c>
      <c r="G106" s="33"/>
      <c r="H106" s="20" t="s">
        <v>32</v>
      </c>
      <c r="I106" s="60">
        <f>INT(SUM(I101,I105))</f>
        <v>0</v>
      </c>
      <c r="J106" s="61">
        <f t="shared" ref="J106:T106" si="66">INT(SUM(J101,J105))</f>
        <v>0</v>
      </c>
      <c r="K106" s="61">
        <f t="shared" si="66"/>
        <v>0</v>
      </c>
      <c r="L106" s="27">
        <f t="shared" si="66"/>
        <v>0</v>
      </c>
      <c r="M106" s="27">
        <f t="shared" si="66"/>
        <v>0</v>
      </c>
      <c r="N106" s="27">
        <f t="shared" si="66"/>
        <v>0</v>
      </c>
      <c r="O106" s="27">
        <f t="shared" si="66"/>
        <v>0</v>
      </c>
      <c r="P106" s="61">
        <f t="shared" si="66"/>
        <v>0</v>
      </c>
      <c r="Q106" s="61">
        <f t="shared" si="66"/>
        <v>0</v>
      </c>
      <c r="R106" s="61">
        <f t="shared" si="66"/>
        <v>0</v>
      </c>
      <c r="S106" s="61">
        <f t="shared" si="66"/>
        <v>0</v>
      </c>
      <c r="T106" s="103">
        <f t="shared" si="66"/>
        <v>0</v>
      </c>
      <c r="U106" s="42">
        <f t="shared" si="11"/>
        <v>0</v>
      </c>
      <c r="V106" s="62"/>
      <c r="W106" s="54"/>
      <c r="X106" s="54"/>
      <c r="Y106" s="16"/>
      <c r="Z106" s="54">
        <f>SUM(K106:T106)</f>
        <v>0</v>
      </c>
      <c r="AA106" s="54">
        <f>U106</f>
        <v>0</v>
      </c>
      <c r="AB106" s="54">
        <f>Z106+AA106</f>
        <v>0</v>
      </c>
    </row>
    <row r="107" spans="2:28" ht="16.8" customHeight="1" x14ac:dyDescent="0.2">
      <c r="B107" s="158"/>
      <c r="C107" s="161"/>
      <c r="D107" s="160" t="s">
        <v>46</v>
      </c>
      <c r="E107" s="166" t="s">
        <v>47</v>
      </c>
      <c r="F107" s="167"/>
      <c r="G107" s="32"/>
      <c r="H107" s="21" t="s">
        <v>25</v>
      </c>
      <c r="I107" s="22">
        <f>$G107</f>
        <v>0</v>
      </c>
      <c r="J107" s="22">
        <f t="shared" ref="J107:T107" si="67">$G107</f>
        <v>0</v>
      </c>
      <c r="K107" s="22">
        <f t="shared" si="67"/>
        <v>0</v>
      </c>
      <c r="L107" s="22">
        <f t="shared" si="67"/>
        <v>0</v>
      </c>
      <c r="M107" s="22">
        <f t="shared" si="67"/>
        <v>0</v>
      </c>
      <c r="N107" s="22">
        <f t="shared" si="67"/>
        <v>0</v>
      </c>
      <c r="O107" s="22">
        <f t="shared" si="67"/>
        <v>0</v>
      </c>
      <c r="P107" s="22">
        <f t="shared" si="67"/>
        <v>0</v>
      </c>
      <c r="Q107" s="22">
        <f t="shared" si="67"/>
        <v>0</v>
      </c>
      <c r="R107" s="22">
        <f t="shared" si="67"/>
        <v>0</v>
      </c>
      <c r="S107" s="22">
        <f t="shared" si="67"/>
        <v>0</v>
      </c>
      <c r="T107" s="96">
        <f t="shared" si="67"/>
        <v>0</v>
      </c>
      <c r="U107" s="97">
        <f>SUM(I107:T107)</f>
        <v>0</v>
      </c>
      <c r="V107" s="55"/>
      <c r="W107" s="55"/>
      <c r="X107" s="55"/>
      <c r="Y107" s="18"/>
      <c r="Z107" s="55"/>
      <c r="AA107" s="55"/>
      <c r="AB107" s="55"/>
    </row>
    <row r="108" spans="2:28" ht="16.8" customHeight="1" x14ac:dyDescent="0.2">
      <c r="B108" s="158"/>
      <c r="C108" s="161"/>
      <c r="D108" s="161"/>
      <c r="E108" s="168" t="s">
        <v>148</v>
      </c>
      <c r="F108" s="169"/>
      <c r="G108" s="39">
        <v>20</v>
      </c>
      <c r="H108" s="15" t="s">
        <v>39</v>
      </c>
      <c r="I108" s="24">
        <v>2</v>
      </c>
      <c r="J108" s="25">
        <v>4</v>
      </c>
      <c r="K108" s="25">
        <v>13</v>
      </c>
      <c r="L108" s="25">
        <v>20</v>
      </c>
      <c r="M108" s="25">
        <v>22</v>
      </c>
      <c r="N108" s="25">
        <v>24</v>
      </c>
      <c r="O108" s="25">
        <v>23</v>
      </c>
      <c r="P108" s="25">
        <v>6</v>
      </c>
      <c r="Q108" s="25">
        <v>2</v>
      </c>
      <c r="R108" s="25">
        <v>2</v>
      </c>
      <c r="S108" s="25">
        <v>1</v>
      </c>
      <c r="T108" s="101">
        <v>2</v>
      </c>
      <c r="U108" s="107">
        <f>SUM(I108:T108)</f>
        <v>121</v>
      </c>
      <c r="V108" s="54">
        <f>SUM(K108:T108)</f>
        <v>115</v>
      </c>
      <c r="W108" s="54">
        <f>U108</f>
        <v>121</v>
      </c>
      <c r="X108" s="54">
        <f>V108+W108</f>
        <v>236</v>
      </c>
      <c r="Y108" s="16"/>
      <c r="Z108" s="54"/>
      <c r="AA108" s="54"/>
      <c r="AB108" s="54"/>
    </row>
    <row r="109" spans="2:28" ht="16.8" customHeight="1" x14ac:dyDescent="0.2">
      <c r="B109" s="158"/>
      <c r="C109" s="161"/>
      <c r="D109" s="161"/>
      <c r="E109" s="172" t="s">
        <v>48</v>
      </c>
      <c r="F109" s="63" t="s">
        <v>49</v>
      </c>
      <c r="G109" s="51"/>
      <c r="H109" s="15" t="s">
        <v>31</v>
      </c>
      <c r="I109" s="58">
        <f>ROUNDDOWN(IF(I108&gt;120,IF(I108&gt;300,120*$G109+180*$G110+(I108-300)*$G111,120*$G109+(I108-120)*$G110),I108*$G109),2)</f>
        <v>0</v>
      </c>
      <c r="J109" s="59">
        <f t="shared" ref="J109:T109" si="68">ROUNDDOWN(IF(J108&gt;120,IF(J108&gt;300,120*$G109+180*$G110+(J108-300)*$G111,120*$G109+(J108-120)*$G110),J108*$G109),2)</f>
        <v>0</v>
      </c>
      <c r="K109" s="59">
        <f t="shared" si="68"/>
        <v>0</v>
      </c>
      <c r="L109" s="26">
        <f t="shared" si="68"/>
        <v>0</v>
      </c>
      <c r="M109" s="26">
        <f t="shared" si="68"/>
        <v>0</v>
      </c>
      <c r="N109" s="26">
        <f t="shared" si="68"/>
        <v>0</v>
      </c>
      <c r="O109" s="26">
        <f t="shared" si="68"/>
        <v>0</v>
      </c>
      <c r="P109" s="59">
        <f t="shared" si="68"/>
        <v>0</v>
      </c>
      <c r="Q109" s="59">
        <f t="shared" si="68"/>
        <v>0</v>
      </c>
      <c r="R109" s="59">
        <f t="shared" si="68"/>
        <v>0</v>
      </c>
      <c r="S109" s="59">
        <f t="shared" si="68"/>
        <v>0</v>
      </c>
      <c r="T109" s="102">
        <f t="shared" si="68"/>
        <v>0</v>
      </c>
      <c r="U109" s="99">
        <f>SUM(I109:T109)</f>
        <v>0</v>
      </c>
      <c r="V109" s="57"/>
      <c r="W109" s="57"/>
      <c r="X109" s="57"/>
      <c r="Y109" s="43"/>
      <c r="Z109" s="57"/>
      <c r="AA109" s="57"/>
      <c r="AB109" s="57"/>
    </row>
    <row r="110" spans="2:28" ht="16.8" customHeight="1" x14ac:dyDescent="0.2">
      <c r="B110" s="158"/>
      <c r="C110" s="161"/>
      <c r="D110" s="161"/>
      <c r="E110" s="172"/>
      <c r="F110" s="64" t="s">
        <v>50</v>
      </c>
      <c r="G110" s="31"/>
      <c r="H110" s="65" t="s">
        <v>32</v>
      </c>
      <c r="I110" s="66">
        <f>INT(SUM(I107,I109))</f>
        <v>0</v>
      </c>
      <c r="J110" s="67">
        <f>INT(SUM(J107,J109))</f>
        <v>0</v>
      </c>
      <c r="K110" s="67">
        <f t="shared" ref="K110:T110" si="69">INT(SUM(K107,K109))</f>
        <v>0</v>
      </c>
      <c r="L110" s="68">
        <f t="shared" si="69"/>
        <v>0</v>
      </c>
      <c r="M110" s="68">
        <f t="shared" si="69"/>
        <v>0</v>
      </c>
      <c r="N110" s="68">
        <f t="shared" si="69"/>
        <v>0</v>
      </c>
      <c r="O110" s="68">
        <f t="shared" si="69"/>
        <v>0</v>
      </c>
      <c r="P110" s="67">
        <f t="shared" si="69"/>
        <v>0</v>
      </c>
      <c r="Q110" s="67">
        <f t="shared" si="69"/>
        <v>0</v>
      </c>
      <c r="R110" s="67">
        <f t="shared" si="69"/>
        <v>0</v>
      </c>
      <c r="S110" s="67">
        <f t="shared" si="69"/>
        <v>0</v>
      </c>
      <c r="T110" s="105">
        <f t="shared" si="69"/>
        <v>0</v>
      </c>
      <c r="U110" s="69">
        <f>SUM(I110:T110)</f>
        <v>0</v>
      </c>
      <c r="V110" s="54"/>
      <c r="W110" s="54"/>
      <c r="X110" s="54"/>
      <c r="Y110" s="16"/>
      <c r="Z110" s="54">
        <f>SUM(K110:T110)</f>
        <v>0</v>
      </c>
      <c r="AA110" s="54">
        <f>U110</f>
        <v>0</v>
      </c>
      <c r="AB110" s="54">
        <f>Z110+AA110</f>
        <v>0</v>
      </c>
    </row>
    <row r="111" spans="2:28" ht="16.8" customHeight="1" x14ac:dyDescent="0.2">
      <c r="B111" s="159"/>
      <c r="C111" s="162"/>
      <c r="D111" s="162"/>
      <c r="E111" s="173"/>
      <c r="F111" s="70" t="s">
        <v>51</v>
      </c>
      <c r="G111" s="33"/>
      <c r="H111" s="71"/>
      <c r="I111" s="72"/>
      <c r="J111" s="73"/>
      <c r="K111" s="73"/>
      <c r="L111" s="74"/>
      <c r="M111" s="74"/>
      <c r="N111" s="74"/>
      <c r="O111" s="74"/>
      <c r="P111" s="73"/>
      <c r="Q111" s="73"/>
      <c r="R111" s="73"/>
      <c r="S111" s="73"/>
      <c r="T111" s="106"/>
      <c r="U111" s="108"/>
      <c r="V111" s="54"/>
      <c r="W111" s="54"/>
      <c r="X111" s="54"/>
      <c r="Y111" s="16"/>
      <c r="Z111" s="54"/>
      <c r="AA111" s="54"/>
      <c r="AB111" s="54"/>
    </row>
    <row r="112" spans="2:28" ht="16.8" customHeight="1" x14ac:dyDescent="0.2">
      <c r="B112" s="157">
        <f t="shared" ref="B112" si="70">B101+1</f>
        <v>10</v>
      </c>
      <c r="C112" s="160" t="s">
        <v>62</v>
      </c>
      <c r="D112" s="163" t="s">
        <v>45</v>
      </c>
      <c r="E112" s="166" t="s">
        <v>24</v>
      </c>
      <c r="F112" s="167"/>
      <c r="G112" s="32"/>
      <c r="H112" s="21" t="s">
        <v>25</v>
      </c>
      <c r="I112" s="22">
        <f>ROUNDDOWN($G112*$G114*$G115,2)</f>
        <v>0</v>
      </c>
      <c r="J112" s="23">
        <f t="shared" ref="J112:T112" si="71">ROUNDDOWN($G112*$G114*$G115,2)</f>
        <v>0</v>
      </c>
      <c r="K112" s="23">
        <f t="shared" si="71"/>
        <v>0</v>
      </c>
      <c r="L112" s="23">
        <f t="shared" si="71"/>
        <v>0</v>
      </c>
      <c r="M112" s="23">
        <f t="shared" si="71"/>
        <v>0</v>
      </c>
      <c r="N112" s="23">
        <f t="shared" si="71"/>
        <v>0</v>
      </c>
      <c r="O112" s="23">
        <f t="shared" si="71"/>
        <v>0</v>
      </c>
      <c r="P112" s="23">
        <f t="shared" si="71"/>
        <v>0</v>
      </c>
      <c r="Q112" s="23">
        <f t="shared" si="71"/>
        <v>0</v>
      </c>
      <c r="R112" s="23">
        <f t="shared" si="71"/>
        <v>0</v>
      </c>
      <c r="S112" s="23">
        <f t="shared" si="71"/>
        <v>0</v>
      </c>
      <c r="T112" s="104">
        <f t="shared" si="71"/>
        <v>0</v>
      </c>
      <c r="U112" s="97">
        <f t="shared" si="11"/>
        <v>0</v>
      </c>
      <c r="V112" s="55"/>
      <c r="W112" s="55"/>
      <c r="X112" s="55"/>
      <c r="Y112" s="18"/>
      <c r="Z112" s="55"/>
      <c r="AA112" s="55"/>
      <c r="AB112" s="55"/>
    </row>
    <row r="113" spans="2:28" ht="16.8" customHeight="1" x14ac:dyDescent="0.2">
      <c r="B113" s="158"/>
      <c r="C113" s="161"/>
      <c r="D113" s="164"/>
      <c r="E113" s="52" t="s">
        <v>36</v>
      </c>
      <c r="F113" s="56"/>
      <c r="G113" s="121" t="s">
        <v>145</v>
      </c>
      <c r="H113" s="15" t="s">
        <v>37</v>
      </c>
      <c r="I113" s="50"/>
      <c r="J113" s="36"/>
      <c r="K113" s="37"/>
      <c r="L113" s="28">
        <v>160</v>
      </c>
      <c r="M113" s="28">
        <v>272</v>
      </c>
      <c r="N113" s="28">
        <v>231</v>
      </c>
      <c r="O113" s="28">
        <v>107</v>
      </c>
      <c r="P113" s="37"/>
      <c r="Q113" s="37"/>
      <c r="R113" s="37"/>
      <c r="S113" s="37"/>
      <c r="T113" s="100"/>
      <c r="U113" s="69">
        <f t="shared" si="11"/>
        <v>770</v>
      </c>
      <c r="V113" s="55"/>
      <c r="W113" s="55"/>
      <c r="X113" s="55"/>
      <c r="Y113" s="18"/>
      <c r="Z113" s="55"/>
      <c r="AA113" s="55"/>
      <c r="AB113" s="55"/>
    </row>
    <row r="114" spans="2:28" ht="16.8" customHeight="1" x14ac:dyDescent="0.2">
      <c r="B114" s="158"/>
      <c r="C114" s="161"/>
      <c r="D114" s="164"/>
      <c r="E114" s="168" t="s">
        <v>26</v>
      </c>
      <c r="F114" s="169"/>
      <c r="G114" s="39">
        <v>13</v>
      </c>
      <c r="H114" s="15" t="s">
        <v>38</v>
      </c>
      <c r="I114" s="24">
        <v>273</v>
      </c>
      <c r="J114" s="25">
        <v>258</v>
      </c>
      <c r="K114" s="25">
        <v>265</v>
      </c>
      <c r="L114" s="25">
        <v>72</v>
      </c>
      <c r="M114" s="36"/>
      <c r="N114" s="36"/>
      <c r="O114" s="25">
        <v>165</v>
      </c>
      <c r="P114" s="25">
        <v>219</v>
      </c>
      <c r="Q114" s="25">
        <v>210</v>
      </c>
      <c r="R114" s="25">
        <v>279</v>
      </c>
      <c r="S114" s="25">
        <v>222</v>
      </c>
      <c r="T114" s="101">
        <v>233</v>
      </c>
      <c r="U114" s="69">
        <f t="shared" si="11"/>
        <v>2196</v>
      </c>
      <c r="V114" s="54"/>
      <c r="W114" s="54"/>
      <c r="X114" s="54"/>
      <c r="Y114" s="16"/>
      <c r="Z114" s="54"/>
      <c r="AA114" s="54"/>
      <c r="AB114" s="54"/>
    </row>
    <row r="115" spans="2:28" ht="16.8" customHeight="1" x14ac:dyDescent="0.2">
      <c r="B115" s="158"/>
      <c r="C115" s="161"/>
      <c r="D115" s="164"/>
      <c r="E115" s="168" t="s">
        <v>27</v>
      </c>
      <c r="F115" s="169"/>
      <c r="G115" s="30">
        <v>0.95</v>
      </c>
      <c r="H115" s="15" t="s">
        <v>39</v>
      </c>
      <c r="I115" s="24">
        <f>SUM(I113:I114)</f>
        <v>273</v>
      </c>
      <c r="J115" s="25">
        <f t="shared" ref="J115:T115" si="72">SUM(J113:J114)</f>
        <v>258</v>
      </c>
      <c r="K115" s="25">
        <f t="shared" si="72"/>
        <v>265</v>
      </c>
      <c r="L115" s="25">
        <f t="shared" si="72"/>
        <v>232</v>
      </c>
      <c r="M115" s="25">
        <f t="shared" si="72"/>
        <v>272</v>
      </c>
      <c r="N115" s="25">
        <f t="shared" si="72"/>
        <v>231</v>
      </c>
      <c r="O115" s="25">
        <f t="shared" si="72"/>
        <v>272</v>
      </c>
      <c r="P115" s="25">
        <f t="shared" si="72"/>
        <v>219</v>
      </c>
      <c r="Q115" s="25">
        <f t="shared" si="72"/>
        <v>210</v>
      </c>
      <c r="R115" s="25">
        <f t="shared" si="72"/>
        <v>279</v>
      </c>
      <c r="S115" s="25">
        <f t="shared" si="72"/>
        <v>222</v>
      </c>
      <c r="T115" s="101">
        <f t="shared" si="72"/>
        <v>233</v>
      </c>
      <c r="U115" s="107">
        <f t="shared" si="11"/>
        <v>2966</v>
      </c>
      <c r="V115" s="54">
        <f>SUM(K115:T115)</f>
        <v>2435</v>
      </c>
      <c r="W115" s="57">
        <f>U115</f>
        <v>2966</v>
      </c>
      <c r="X115" s="57">
        <f>V115+W115</f>
        <v>5401</v>
      </c>
      <c r="Y115" s="43"/>
      <c r="Z115" s="57"/>
      <c r="AA115" s="57"/>
      <c r="AB115" s="57"/>
    </row>
    <row r="116" spans="2:28" ht="16.8" customHeight="1" x14ac:dyDescent="0.2">
      <c r="B116" s="158"/>
      <c r="C116" s="161"/>
      <c r="D116" s="164"/>
      <c r="E116" s="170" t="s">
        <v>28</v>
      </c>
      <c r="F116" s="53" t="s">
        <v>29</v>
      </c>
      <c r="G116" s="31"/>
      <c r="H116" s="15" t="s">
        <v>31</v>
      </c>
      <c r="I116" s="58">
        <f>ROUNDDOWN($G116*I113+$G117*I114,2)</f>
        <v>0</v>
      </c>
      <c r="J116" s="59">
        <f t="shared" ref="J116:T116" si="73">ROUNDDOWN($G116*J113+$G117*J114,2)</f>
        <v>0</v>
      </c>
      <c r="K116" s="59">
        <f t="shared" si="73"/>
        <v>0</v>
      </c>
      <c r="L116" s="26">
        <f t="shared" si="73"/>
        <v>0</v>
      </c>
      <c r="M116" s="26">
        <f t="shared" si="73"/>
        <v>0</v>
      </c>
      <c r="N116" s="26">
        <f t="shared" si="73"/>
        <v>0</v>
      </c>
      <c r="O116" s="26">
        <f t="shared" si="73"/>
        <v>0</v>
      </c>
      <c r="P116" s="59">
        <f t="shared" si="73"/>
        <v>0</v>
      </c>
      <c r="Q116" s="59">
        <f t="shared" si="73"/>
        <v>0</v>
      </c>
      <c r="R116" s="59">
        <f t="shared" si="73"/>
        <v>0</v>
      </c>
      <c r="S116" s="59">
        <f t="shared" si="73"/>
        <v>0</v>
      </c>
      <c r="T116" s="102">
        <f t="shared" si="73"/>
        <v>0</v>
      </c>
      <c r="U116" s="99">
        <f t="shared" si="11"/>
        <v>0</v>
      </c>
      <c r="V116" s="54"/>
      <c r="W116" s="54"/>
      <c r="X116" s="54"/>
      <c r="Y116" s="16"/>
      <c r="Z116" s="54"/>
      <c r="AA116" s="54"/>
      <c r="AB116" s="54"/>
    </row>
    <row r="117" spans="2:28" ht="16.8" customHeight="1" x14ac:dyDescent="0.2">
      <c r="B117" s="158"/>
      <c r="C117" s="161"/>
      <c r="D117" s="165"/>
      <c r="E117" s="171"/>
      <c r="F117" s="19" t="s">
        <v>30</v>
      </c>
      <c r="G117" s="33"/>
      <c r="H117" s="20" t="s">
        <v>32</v>
      </c>
      <c r="I117" s="60">
        <f>INT(SUM(I112,I116))</f>
        <v>0</v>
      </c>
      <c r="J117" s="61">
        <f t="shared" ref="J117:T117" si="74">INT(SUM(J112,J116))</f>
        <v>0</v>
      </c>
      <c r="K117" s="61">
        <f t="shared" si="74"/>
        <v>0</v>
      </c>
      <c r="L117" s="27">
        <f t="shared" si="74"/>
        <v>0</v>
      </c>
      <c r="M117" s="27">
        <f t="shared" si="74"/>
        <v>0</v>
      </c>
      <c r="N117" s="27">
        <f t="shared" si="74"/>
        <v>0</v>
      </c>
      <c r="O117" s="27">
        <f t="shared" si="74"/>
        <v>0</v>
      </c>
      <c r="P117" s="61">
        <f t="shared" si="74"/>
        <v>0</v>
      </c>
      <c r="Q117" s="61">
        <f t="shared" si="74"/>
        <v>0</v>
      </c>
      <c r="R117" s="61">
        <f t="shared" si="74"/>
        <v>0</v>
      </c>
      <c r="S117" s="61">
        <f t="shared" si="74"/>
        <v>0</v>
      </c>
      <c r="T117" s="103">
        <f t="shared" si="74"/>
        <v>0</v>
      </c>
      <c r="U117" s="42">
        <f t="shared" si="11"/>
        <v>0</v>
      </c>
      <c r="V117" s="62"/>
      <c r="W117" s="54"/>
      <c r="X117" s="54"/>
      <c r="Y117" s="16"/>
      <c r="Z117" s="54">
        <f>SUM(K117:T117)</f>
        <v>0</v>
      </c>
      <c r="AA117" s="54">
        <f>U117</f>
        <v>0</v>
      </c>
      <c r="AB117" s="54">
        <f>Z117+AA117</f>
        <v>0</v>
      </c>
    </row>
    <row r="118" spans="2:28" ht="16.8" customHeight="1" x14ac:dyDescent="0.2">
      <c r="B118" s="158"/>
      <c r="C118" s="161"/>
      <c r="D118" s="160" t="s">
        <v>46</v>
      </c>
      <c r="E118" s="166" t="s">
        <v>47</v>
      </c>
      <c r="F118" s="167"/>
      <c r="G118" s="32"/>
      <c r="H118" s="21" t="s">
        <v>25</v>
      </c>
      <c r="I118" s="22">
        <f>$G118</f>
        <v>0</v>
      </c>
      <c r="J118" s="23">
        <f t="shared" ref="J118:T118" si="75">$G118</f>
        <v>0</v>
      </c>
      <c r="K118" s="23">
        <f t="shared" si="75"/>
        <v>0</v>
      </c>
      <c r="L118" s="23">
        <f t="shared" si="75"/>
        <v>0</v>
      </c>
      <c r="M118" s="23">
        <f t="shared" si="75"/>
        <v>0</v>
      </c>
      <c r="N118" s="23">
        <f t="shared" si="75"/>
        <v>0</v>
      </c>
      <c r="O118" s="23">
        <f t="shared" si="75"/>
        <v>0</v>
      </c>
      <c r="P118" s="23">
        <f t="shared" si="75"/>
        <v>0</v>
      </c>
      <c r="Q118" s="23">
        <f t="shared" si="75"/>
        <v>0</v>
      </c>
      <c r="R118" s="23">
        <f t="shared" si="75"/>
        <v>0</v>
      </c>
      <c r="S118" s="23">
        <f t="shared" si="75"/>
        <v>0</v>
      </c>
      <c r="T118" s="104">
        <f t="shared" si="75"/>
        <v>0</v>
      </c>
      <c r="U118" s="97">
        <f>SUM(I118:T118)</f>
        <v>0</v>
      </c>
      <c r="V118" s="55"/>
      <c r="W118" s="55"/>
      <c r="X118" s="55"/>
      <c r="Y118" s="18"/>
      <c r="Z118" s="55"/>
      <c r="AA118" s="55"/>
      <c r="AB118" s="55"/>
    </row>
    <row r="119" spans="2:28" ht="16.8" customHeight="1" x14ac:dyDescent="0.2">
      <c r="B119" s="158"/>
      <c r="C119" s="161"/>
      <c r="D119" s="161"/>
      <c r="E119" s="168" t="s">
        <v>148</v>
      </c>
      <c r="F119" s="169"/>
      <c r="G119" s="39">
        <v>50</v>
      </c>
      <c r="H119" s="15" t="s">
        <v>39</v>
      </c>
      <c r="I119" s="24">
        <v>35</v>
      </c>
      <c r="J119" s="25">
        <v>29</v>
      </c>
      <c r="K119" s="25">
        <v>47</v>
      </c>
      <c r="L119" s="25">
        <v>49</v>
      </c>
      <c r="M119" s="25">
        <v>50</v>
      </c>
      <c r="N119" s="25">
        <v>45</v>
      </c>
      <c r="O119" s="25">
        <v>49</v>
      </c>
      <c r="P119" s="25">
        <v>31</v>
      </c>
      <c r="Q119" s="25">
        <v>31</v>
      </c>
      <c r="R119" s="25">
        <v>40</v>
      </c>
      <c r="S119" s="25">
        <v>34</v>
      </c>
      <c r="T119" s="101">
        <v>32</v>
      </c>
      <c r="U119" s="107">
        <f>SUM(I119:T119)</f>
        <v>472</v>
      </c>
      <c r="V119" s="54">
        <f>SUM(K119:T119)</f>
        <v>408</v>
      </c>
      <c r="W119" s="54">
        <f>U119</f>
        <v>472</v>
      </c>
      <c r="X119" s="54">
        <f>V119+W119</f>
        <v>880</v>
      </c>
      <c r="Y119" s="16"/>
      <c r="Z119" s="54"/>
      <c r="AA119" s="54"/>
      <c r="AB119" s="54"/>
    </row>
    <row r="120" spans="2:28" ht="16.8" customHeight="1" x14ac:dyDescent="0.2">
      <c r="B120" s="158"/>
      <c r="C120" s="161"/>
      <c r="D120" s="161"/>
      <c r="E120" s="172" t="s">
        <v>48</v>
      </c>
      <c r="F120" s="63" t="s">
        <v>49</v>
      </c>
      <c r="G120" s="51"/>
      <c r="H120" s="15" t="s">
        <v>31</v>
      </c>
      <c r="I120" s="58">
        <f>ROUNDDOWN(IF(I119&gt;120,IF(I119&gt;300,120*$G120+180*$G121+(I119-300)*$G122,120*$G120+(I119-120)*$G121),I119*$G120),2)</f>
        <v>0</v>
      </c>
      <c r="J120" s="59">
        <f t="shared" ref="J120:T120" si="76">ROUNDDOWN(IF(J119&gt;120,IF(J119&gt;300,120*$G120+180*$G121+(J119-300)*$G122,120*$G120+(J119-120)*$G121),J119*$G120),2)</f>
        <v>0</v>
      </c>
      <c r="K120" s="59">
        <f t="shared" si="76"/>
        <v>0</v>
      </c>
      <c r="L120" s="26">
        <f t="shared" si="76"/>
        <v>0</v>
      </c>
      <c r="M120" s="26">
        <f t="shared" si="76"/>
        <v>0</v>
      </c>
      <c r="N120" s="26">
        <f t="shared" si="76"/>
        <v>0</v>
      </c>
      <c r="O120" s="26">
        <f t="shared" si="76"/>
        <v>0</v>
      </c>
      <c r="P120" s="59">
        <f t="shared" si="76"/>
        <v>0</v>
      </c>
      <c r="Q120" s="59">
        <f t="shared" si="76"/>
        <v>0</v>
      </c>
      <c r="R120" s="59">
        <f t="shared" si="76"/>
        <v>0</v>
      </c>
      <c r="S120" s="59">
        <f t="shared" si="76"/>
        <v>0</v>
      </c>
      <c r="T120" s="102">
        <f t="shared" si="76"/>
        <v>0</v>
      </c>
      <c r="U120" s="99">
        <f>SUM(I120:T120)</f>
        <v>0</v>
      </c>
      <c r="V120" s="57"/>
      <c r="W120" s="57"/>
      <c r="X120" s="57"/>
      <c r="Y120" s="43"/>
      <c r="Z120" s="57"/>
      <c r="AA120" s="57"/>
      <c r="AB120" s="57"/>
    </row>
    <row r="121" spans="2:28" ht="16.8" customHeight="1" x14ac:dyDescent="0.2">
      <c r="B121" s="158"/>
      <c r="C121" s="161"/>
      <c r="D121" s="161"/>
      <c r="E121" s="172"/>
      <c r="F121" s="64" t="s">
        <v>50</v>
      </c>
      <c r="G121" s="31"/>
      <c r="H121" s="65" t="s">
        <v>32</v>
      </c>
      <c r="I121" s="66">
        <f>INT(SUM(I118,I120))</f>
        <v>0</v>
      </c>
      <c r="J121" s="67">
        <f>INT(SUM(J118,J120))</f>
        <v>0</v>
      </c>
      <c r="K121" s="67">
        <f t="shared" ref="K121:T121" si="77">INT(SUM(K118,K120))</f>
        <v>0</v>
      </c>
      <c r="L121" s="68">
        <f t="shared" si="77"/>
        <v>0</v>
      </c>
      <c r="M121" s="68">
        <f t="shared" si="77"/>
        <v>0</v>
      </c>
      <c r="N121" s="68">
        <f t="shared" si="77"/>
        <v>0</v>
      </c>
      <c r="O121" s="68">
        <f t="shared" si="77"/>
        <v>0</v>
      </c>
      <c r="P121" s="67">
        <f t="shared" si="77"/>
        <v>0</v>
      </c>
      <c r="Q121" s="67">
        <f t="shared" si="77"/>
        <v>0</v>
      </c>
      <c r="R121" s="67">
        <f t="shared" si="77"/>
        <v>0</v>
      </c>
      <c r="S121" s="67">
        <f t="shared" si="77"/>
        <v>0</v>
      </c>
      <c r="T121" s="105">
        <f t="shared" si="77"/>
        <v>0</v>
      </c>
      <c r="U121" s="69">
        <f>SUM(I121:T121)</f>
        <v>0</v>
      </c>
      <c r="V121" s="54"/>
      <c r="W121" s="54"/>
      <c r="X121" s="54"/>
      <c r="Y121" s="16"/>
      <c r="Z121" s="54">
        <f>SUM(K121:T121)</f>
        <v>0</v>
      </c>
      <c r="AA121" s="54">
        <f>U121</f>
        <v>0</v>
      </c>
      <c r="AB121" s="54">
        <f>Z121+AA121</f>
        <v>0</v>
      </c>
    </row>
    <row r="122" spans="2:28" ht="16.8" customHeight="1" x14ac:dyDescent="0.2">
      <c r="B122" s="159"/>
      <c r="C122" s="162"/>
      <c r="D122" s="162"/>
      <c r="E122" s="173"/>
      <c r="F122" s="70" t="s">
        <v>51</v>
      </c>
      <c r="G122" s="33"/>
      <c r="H122" s="71"/>
      <c r="I122" s="72"/>
      <c r="J122" s="73"/>
      <c r="K122" s="73"/>
      <c r="L122" s="74"/>
      <c r="M122" s="74"/>
      <c r="N122" s="74"/>
      <c r="O122" s="74"/>
      <c r="P122" s="73"/>
      <c r="Q122" s="73"/>
      <c r="R122" s="73"/>
      <c r="S122" s="73"/>
      <c r="T122" s="106"/>
      <c r="U122" s="108"/>
      <c r="V122" s="54"/>
      <c r="W122" s="54"/>
      <c r="X122" s="54"/>
      <c r="Y122" s="16"/>
      <c r="Z122" s="54"/>
      <c r="AA122" s="54"/>
      <c r="AB122" s="54"/>
    </row>
    <row r="123" spans="2:28" ht="16.8" customHeight="1" x14ac:dyDescent="0.2">
      <c r="B123" s="157">
        <f t="shared" ref="B123" si="78">B112+1</f>
        <v>11</v>
      </c>
      <c r="C123" s="160" t="s">
        <v>63</v>
      </c>
      <c r="D123" s="163" t="s">
        <v>45</v>
      </c>
      <c r="E123" s="166" t="s">
        <v>24</v>
      </c>
      <c r="F123" s="167"/>
      <c r="G123" s="32"/>
      <c r="H123" s="21" t="s">
        <v>25</v>
      </c>
      <c r="I123" s="22">
        <f>ROUNDDOWN($G123*$G125*$G126,2)</f>
        <v>0</v>
      </c>
      <c r="J123" s="23">
        <f t="shared" ref="J123:T123" si="79">ROUNDDOWN($G123*$G125*$G126,2)</f>
        <v>0</v>
      </c>
      <c r="K123" s="23">
        <f t="shared" si="79"/>
        <v>0</v>
      </c>
      <c r="L123" s="23">
        <f t="shared" si="79"/>
        <v>0</v>
      </c>
      <c r="M123" s="23">
        <f t="shared" si="79"/>
        <v>0</v>
      </c>
      <c r="N123" s="23">
        <f t="shared" si="79"/>
        <v>0</v>
      </c>
      <c r="O123" s="23">
        <f t="shared" si="79"/>
        <v>0</v>
      </c>
      <c r="P123" s="23">
        <f t="shared" si="79"/>
        <v>0</v>
      </c>
      <c r="Q123" s="23">
        <f t="shared" si="79"/>
        <v>0</v>
      </c>
      <c r="R123" s="23">
        <f t="shared" si="79"/>
        <v>0</v>
      </c>
      <c r="S123" s="23">
        <f t="shared" si="79"/>
        <v>0</v>
      </c>
      <c r="T123" s="104">
        <f t="shared" si="79"/>
        <v>0</v>
      </c>
      <c r="U123" s="97">
        <f t="shared" si="11"/>
        <v>0</v>
      </c>
      <c r="V123" s="55"/>
      <c r="W123" s="55"/>
      <c r="X123" s="55"/>
      <c r="Y123" s="18"/>
      <c r="Z123" s="55"/>
      <c r="AA123" s="55"/>
      <c r="AB123" s="55"/>
    </row>
    <row r="124" spans="2:28" ht="16.8" customHeight="1" x14ac:dyDescent="0.2">
      <c r="B124" s="158"/>
      <c r="C124" s="161"/>
      <c r="D124" s="164"/>
      <c r="E124" s="52" t="s">
        <v>36</v>
      </c>
      <c r="F124" s="56"/>
      <c r="G124" s="121" t="s">
        <v>145</v>
      </c>
      <c r="H124" s="15" t="s">
        <v>37</v>
      </c>
      <c r="I124" s="50"/>
      <c r="J124" s="36"/>
      <c r="K124" s="37"/>
      <c r="L124" s="28">
        <v>370</v>
      </c>
      <c r="M124" s="28">
        <v>592</v>
      </c>
      <c r="N124" s="28">
        <v>525</v>
      </c>
      <c r="O124" s="28">
        <v>230</v>
      </c>
      <c r="P124" s="37"/>
      <c r="Q124" s="37"/>
      <c r="R124" s="37"/>
      <c r="S124" s="37"/>
      <c r="T124" s="100"/>
      <c r="U124" s="69">
        <f t="shared" si="11"/>
        <v>1717</v>
      </c>
      <c r="V124" s="55"/>
      <c r="W124" s="55"/>
      <c r="X124" s="55"/>
      <c r="Y124" s="18"/>
      <c r="Z124" s="55"/>
      <c r="AA124" s="55"/>
      <c r="AB124" s="55"/>
    </row>
    <row r="125" spans="2:28" ht="16.8" customHeight="1" x14ac:dyDescent="0.2">
      <c r="B125" s="158"/>
      <c r="C125" s="161"/>
      <c r="D125" s="164"/>
      <c r="E125" s="168" t="s">
        <v>26</v>
      </c>
      <c r="F125" s="169"/>
      <c r="G125" s="39">
        <v>5</v>
      </c>
      <c r="H125" s="15" t="s">
        <v>38</v>
      </c>
      <c r="I125" s="24">
        <v>497</v>
      </c>
      <c r="J125" s="25">
        <v>456</v>
      </c>
      <c r="K125" s="25">
        <v>566</v>
      </c>
      <c r="L125" s="25">
        <v>166</v>
      </c>
      <c r="M125" s="36"/>
      <c r="N125" s="36"/>
      <c r="O125" s="25">
        <v>354</v>
      </c>
      <c r="P125" s="25">
        <v>424</v>
      </c>
      <c r="Q125" s="25">
        <v>428</v>
      </c>
      <c r="R125" s="25">
        <v>552</v>
      </c>
      <c r="S125" s="25">
        <v>422</v>
      </c>
      <c r="T125" s="101">
        <v>422</v>
      </c>
      <c r="U125" s="69">
        <f t="shared" si="11"/>
        <v>4287</v>
      </c>
      <c r="V125" s="54"/>
      <c r="W125" s="54"/>
      <c r="X125" s="54"/>
      <c r="Y125" s="16"/>
      <c r="Z125" s="54"/>
      <c r="AA125" s="54"/>
      <c r="AB125" s="54"/>
    </row>
    <row r="126" spans="2:28" ht="16.8" customHeight="1" x14ac:dyDescent="0.2">
      <c r="B126" s="158"/>
      <c r="C126" s="161"/>
      <c r="D126" s="164"/>
      <c r="E126" s="168" t="s">
        <v>27</v>
      </c>
      <c r="F126" s="169"/>
      <c r="G126" s="30">
        <v>0.95</v>
      </c>
      <c r="H126" s="15" t="s">
        <v>39</v>
      </c>
      <c r="I126" s="24">
        <f>SUM(I124:I125)</f>
        <v>497</v>
      </c>
      <c r="J126" s="25">
        <f t="shared" ref="J126:T126" si="80">SUM(J124:J125)</f>
        <v>456</v>
      </c>
      <c r="K126" s="25">
        <f t="shared" si="80"/>
        <v>566</v>
      </c>
      <c r="L126" s="25">
        <f t="shared" si="80"/>
        <v>536</v>
      </c>
      <c r="M126" s="25">
        <f t="shared" si="80"/>
        <v>592</v>
      </c>
      <c r="N126" s="25">
        <f t="shared" si="80"/>
        <v>525</v>
      </c>
      <c r="O126" s="25">
        <f t="shared" si="80"/>
        <v>584</v>
      </c>
      <c r="P126" s="25">
        <f t="shared" si="80"/>
        <v>424</v>
      </c>
      <c r="Q126" s="25">
        <f t="shared" si="80"/>
        <v>428</v>
      </c>
      <c r="R126" s="25">
        <f t="shared" si="80"/>
        <v>552</v>
      </c>
      <c r="S126" s="25">
        <f t="shared" si="80"/>
        <v>422</v>
      </c>
      <c r="T126" s="101">
        <f t="shared" si="80"/>
        <v>422</v>
      </c>
      <c r="U126" s="107">
        <f t="shared" si="11"/>
        <v>6004</v>
      </c>
      <c r="V126" s="54">
        <f>SUM(K126:T126)</f>
        <v>5051</v>
      </c>
      <c r="W126" s="57">
        <f>U126</f>
        <v>6004</v>
      </c>
      <c r="X126" s="57">
        <f>V126+W126</f>
        <v>11055</v>
      </c>
      <c r="Y126" s="43"/>
      <c r="Z126" s="57"/>
      <c r="AA126" s="57"/>
      <c r="AB126" s="57"/>
    </row>
    <row r="127" spans="2:28" ht="16.8" customHeight="1" x14ac:dyDescent="0.2">
      <c r="B127" s="158"/>
      <c r="C127" s="161"/>
      <c r="D127" s="164"/>
      <c r="E127" s="170" t="s">
        <v>28</v>
      </c>
      <c r="F127" s="53" t="s">
        <v>29</v>
      </c>
      <c r="G127" s="31"/>
      <c r="H127" s="15" t="s">
        <v>31</v>
      </c>
      <c r="I127" s="58">
        <f>ROUNDDOWN($G127*I124+$G128*I125,2)</f>
        <v>0</v>
      </c>
      <c r="J127" s="59">
        <f t="shared" ref="J127:T127" si="81">ROUNDDOWN($G127*J124+$G128*J125,2)</f>
        <v>0</v>
      </c>
      <c r="K127" s="59">
        <f t="shared" si="81"/>
        <v>0</v>
      </c>
      <c r="L127" s="26">
        <f t="shared" si="81"/>
        <v>0</v>
      </c>
      <c r="M127" s="26">
        <f t="shared" si="81"/>
        <v>0</v>
      </c>
      <c r="N127" s="26">
        <f t="shared" si="81"/>
        <v>0</v>
      </c>
      <c r="O127" s="26">
        <f t="shared" si="81"/>
        <v>0</v>
      </c>
      <c r="P127" s="59">
        <f t="shared" si="81"/>
        <v>0</v>
      </c>
      <c r="Q127" s="59">
        <f t="shared" si="81"/>
        <v>0</v>
      </c>
      <c r="R127" s="59">
        <f t="shared" si="81"/>
        <v>0</v>
      </c>
      <c r="S127" s="59">
        <f t="shared" si="81"/>
        <v>0</v>
      </c>
      <c r="T127" s="102">
        <f t="shared" si="81"/>
        <v>0</v>
      </c>
      <c r="U127" s="99">
        <f t="shared" si="11"/>
        <v>0</v>
      </c>
      <c r="V127" s="54"/>
      <c r="W127" s="54"/>
      <c r="X127" s="54"/>
      <c r="Y127" s="16"/>
      <c r="Z127" s="54"/>
      <c r="AA127" s="54"/>
      <c r="AB127" s="54"/>
    </row>
    <row r="128" spans="2:28" ht="16.8" customHeight="1" x14ac:dyDescent="0.2">
      <c r="B128" s="158"/>
      <c r="C128" s="161"/>
      <c r="D128" s="165"/>
      <c r="E128" s="171"/>
      <c r="F128" s="19" t="s">
        <v>30</v>
      </c>
      <c r="G128" s="33"/>
      <c r="H128" s="20" t="s">
        <v>32</v>
      </c>
      <c r="I128" s="60">
        <f>INT(SUM(I123,I127))</f>
        <v>0</v>
      </c>
      <c r="J128" s="61">
        <f t="shared" ref="J128:T128" si="82">INT(SUM(J123,J127))</f>
        <v>0</v>
      </c>
      <c r="K128" s="61">
        <f t="shared" si="82"/>
        <v>0</v>
      </c>
      <c r="L128" s="27">
        <f t="shared" si="82"/>
        <v>0</v>
      </c>
      <c r="M128" s="27">
        <f t="shared" si="82"/>
        <v>0</v>
      </c>
      <c r="N128" s="27">
        <f t="shared" si="82"/>
        <v>0</v>
      </c>
      <c r="O128" s="27">
        <f t="shared" si="82"/>
        <v>0</v>
      </c>
      <c r="P128" s="61">
        <f t="shared" si="82"/>
        <v>0</v>
      </c>
      <c r="Q128" s="61">
        <f t="shared" si="82"/>
        <v>0</v>
      </c>
      <c r="R128" s="61">
        <f t="shared" si="82"/>
        <v>0</v>
      </c>
      <c r="S128" s="61">
        <f t="shared" si="82"/>
        <v>0</v>
      </c>
      <c r="T128" s="103">
        <f t="shared" si="82"/>
        <v>0</v>
      </c>
      <c r="U128" s="42">
        <f t="shared" si="11"/>
        <v>0</v>
      </c>
      <c r="V128" s="62"/>
      <c r="W128" s="54"/>
      <c r="X128" s="54"/>
      <c r="Y128" s="16"/>
      <c r="Z128" s="54">
        <f>SUM(K128:T128)</f>
        <v>0</v>
      </c>
      <c r="AA128" s="54">
        <f>U128</f>
        <v>0</v>
      </c>
      <c r="AB128" s="54">
        <f>Z128+AA128</f>
        <v>0</v>
      </c>
    </row>
    <row r="129" spans="2:28" ht="16.8" customHeight="1" x14ac:dyDescent="0.2">
      <c r="B129" s="158"/>
      <c r="C129" s="161"/>
      <c r="D129" s="160" t="s">
        <v>46</v>
      </c>
      <c r="E129" s="166" t="s">
        <v>47</v>
      </c>
      <c r="F129" s="167"/>
      <c r="G129" s="32"/>
      <c r="H129" s="21" t="s">
        <v>25</v>
      </c>
      <c r="I129" s="22">
        <f>$G129</f>
        <v>0</v>
      </c>
      <c r="J129" s="23">
        <f t="shared" ref="J129:T129" si="83">$G129</f>
        <v>0</v>
      </c>
      <c r="K129" s="23">
        <f t="shared" si="83"/>
        <v>0</v>
      </c>
      <c r="L129" s="23">
        <f t="shared" si="83"/>
        <v>0</v>
      </c>
      <c r="M129" s="23">
        <f t="shared" si="83"/>
        <v>0</v>
      </c>
      <c r="N129" s="23">
        <f t="shared" si="83"/>
        <v>0</v>
      </c>
      <c r="O129" s="23">
        <f t="shared" si="83"/>
        <v>0</v>
      </c>
      <c r="P129" s="23">
        <f t="shared" si="83"/>
        <v>0</v>
      </c>
      <c r="Q129" s="23">
        <f t="shared" si="83"/>
        <v>0</v>
      </c>
      <c r="R129" s="23">
        <f t="shared" si="83"/>
        <v>0</v>
      </c>
      <c r="S129" s="23">
        <f t="shared" si="83"/>
        <v>0</v>
      </c>
      <c r="T129" s="104">
        <f t="shared" si="83"/>
        <v>0</v>
      </c>
      <c r="U129" s="97">
        <f>SUM(I129:T129)</f>
        <v>0</v>
      </c>
      <c r="V129" s="55"/>
      <c r="W129" s="55"/>
      <c r="X129" s="55"/>
      <c r="Y129" s="18"/>
      <c r="Z129" s="55"/>
      <c r="AA129" s="55"/>
      <c r="AB129" s="55"/>
    </row>
    <row r="130" spans="2:28" ht="16.8" customHeight="1" x14ac:dyDescent="0.2">
      <c r="B130" s="158"/>
      <c r="C130" s="161"/>
      <c r="D130" s="161"/>
      <c r="E130" s="168" t="s">
        <v>148</v>
      </c>
      <c r="F130" s="169"/>
      <c r="G130" s="39">
        <v>10</v>
      </c>
      <c r="H130" s="15" t="s">
        <v>39</v>
      </c>
      <c r="I130" s="24">
        <v>13</v>
      </c>
      <c r="J130" s="25">
        <v>14</v>
      </c>
      <c r="K130" s="25">
        <v>28</v>
      </c>
      <c r="L130" s="25">
        <v>26</v>
      </c>
      <c r="M130" s="25">
        <v>34</v>
      </c>
      <c r="N130" s="25">
        <v>30</v>
      </c>
      <c r="O130" s="25">
        <v>19</v>
      </c>
      <c r="P130" s="25">
        <v>11</v>
      </c>
      <c r="Q130" s="25">
        <v>19</v>
      </c>
      <c r="R130" s="25">
        <v>20</v>
      </c>
      <c r="S130" s="25">
        <v>25</v>
      </c>
      <c r="T130" s="101">
        <v>12</v>
      </c>
      <c r="U130" s="107">
        <f>SUM(I130:T130)</f>
        <v>251</v>
      </c>
      <c r="V130" s="54">
        <f>SUM(K130:T130)</f>
        <v>224</v>
      </c>
      <c r="W130" s="54">
        <f>U130</f>
        <v>251</v>
      </c>
      <c r="X130" s="54">
        <f>V130+W130</f>
        <v>475</v>
      </c>
      <c r="Y130" s="16"/>
      <c r="Z130" s="54"/>
      <c r="AA130" s="54"/>
      <c r="AB130" s="54"/>
    </row>
    <row r="131" spans="2:28" ht="16.8" customHeight="1" x14ac:dyDescent="0.2">
      <c r="B131" s="158"/>
      <c r="C131" s="161"/>
      <c r="D131" s="161"/>
      <c r="E131" s="172" t="s">
        <v>48</v>
      </c>
      <c r="F131" s="63" t="s">
        <v>49</v>
      </c>
      <c r="G131" s="51"/>
      <c r="H131" s="15" t="s">
        <v>31</v>
      </c>
      <c r="I131" s="58">
        <f>ROUNDDOWN(IF(I130&gt;120,IF(I130&gt;300,120*$G131+180*$G132+(I130-300)*$G133,120*$G131+(I130-120)*$G132),I130*$G131),2)</f>
        <v>0</v>
      </c>
      <c r="J131" s="59">
        <f t="shared" ref="J131:T131" si="84">ROUNDDOWN(IF(J130&gt;120,IF(J130&gt;300,120*$G131+180*$G132+(J130-300)*$G133,120*$G131+(J130-120)*$G132),J130*$G131),2)</f>
        <v>0</v>
      </c>
      <c r="K131" s="59">
        <f t="shared" si="84"/>
        <v>0</v>
      </c>
      <c r="L131" s="26">
        <f t="shared" si="84"/>
        <v>0</v>
      </c>
      <c r="M131" s="26">
        <f t="shared" si="84"/>
        <v>0</v>
      </c>
      <c r="N131" s="26">
        <f t="shared" si="84"/>
        <v>0</v>
      </c>
      <c r="O131" s="26">
        <f t="shared" si="84"/>
        <v>0</v>
      </c>
      <c r="P131" s="59">
        <f t="shared" si="84"/>
        <v>0</v>
      </c>
      <c r="Q131" s="59">
        <f t="shared" si="84"/>
        <v>0</v>
      </c>
      <c r="R131" s="59">
        <f t="shared" si="84"/>
        <v>0</v>
      </c>
      <c r="S131" s="59">
        <f t="shared" si="84"/>
        <v>0</v>
      </c>
      <c r="T131" s="102">
        <f t="shared" si="84"/>
        <v>0</v>
      </c>
      <c r="U131" s="99">
        <f>SUM(I131:T131)</f>
        <v>0</v>
      </c>
      <c r="V131" s="57"/>
      <c r="W131" s="57"/>
      <c r="X131" s="57"/>
      <c r="Y131" s="43"/>
      <c r="Z131" s="57"/>
      <c r="AA131" s="57"/>
      <c r="AB131" s="57"/>
    </row>
    <row r="132" spans="2:28" ht="16.8" customHeight="1" x14ac:dyDescent="0.2">
      <c r="B132" s="158"/>
      <c r="C132" s="161"/>
      <c r="D132" s="161"/>
      <c r="E132" s="172"/>
      <c r="F132" s="64" t="s">
        <v>50</v>
      </c>
      <c r="G132" s="31"/>
      <c r="H132" s="65" t="s">
        <v>32</v>
      </c>
      <c r="I132" s="66">
        <f>INT(SUM(I129,I131))</f>
        <v>0</v>
      </c>
      <c r="J132" s="67">
        <f>INT(SUM(J129,J131))</f>
        <v>0</v>
      </c>
      <c r="K132" s="67">
        <f t="shared" ref="K132:T132" si="85">INT(SUM(K129,K131))</f>
        <v>0</v>
      </c>
      <c r="L132" s="68">
        <f t="shared" si="85"/>
        <v>0</v>
      </c>
      <c r="M132" s="68">
        <f t="shared" si="85"/>
        <v>0</v>
      </c>
      <c r="N132" s="68">
        <f t="shared" si="85"/>
        <v>0</v>
      </c>
      <c r="O132" s="68">
        <f t="shared" si="85"/>
        <v>0</v>
      </c>
      <c r="P132" s="67">
        <f t="shared" si="85"/>
        <v>0</v>
      </c>
      <c r="Q132" s="67">
        <f t="shared" si="85"/>
        <v>0</v>
      </c>
      <c r="R132" s="67">
        <f t="shared" si="85"/>
        <v>0</v>
      </c>
      <c r="S132" s="67">
        <f t="shared" si="85"/>
        <v>0</v>
      </c>
      <c r="T132" s="105">
        <f t="shared" si="85"/>
        <v>0</v>
      </c>
      <c r="U132" s="69">
        <f>SUM(I132:T132)</f>
        <v>0</v>
      </c>
      <c r="V132" s="54"/>
      <c r="W132" s="54"/>
      <c r="X132" s="54"/>
      <c r="Y132" s="16"/>
      <c r="Z132" s="54">
        <f>SUM(K132:T132)</f>
        <v>0</v>
      </c>
      <c r="AA132" s="54">
        <f>U132</f>
        <v>0</v>
      </c>
      <c r="AB132" s="54">
        <f>Z132+AA132</f>
        <v>0</v>
      </c>
    </row>
    <row r="133" spans="2:28" ht="16.8" customHeight="1" x14ac:dyDescent="0.2">
      <c r="B133" s="159"/>
      <c r="C133" s="162"/>
      <c r="D133" s="162"/>
      <c r="E133" s="173"/>
      <c r="F133" s="70" t="s">
        <v>51</v>
      </c>
      <c r="G133" s="33"/>
      <c r="H133" s="71"/>
      <c r="I133" s="72"/>
      <c r="J133" s="73"/>
      <c r="K133" s="73"/>
      <c r="L133" s="74"/>
      <c r="M133" s="74"/>
      <c r="N133" s="74"/>
      <c r="O133" s="74"/>
      <c r="P133" s="73"/>
      <c r="Q133" s="73"/>
      <c r="R133" s="73"/>
      <c r="S133" s="73"/>
      <c r="T133" s="106"/>
      <c r="U133" s="108"/>
      <c r="V133" s="54"/>
      <c r="W133" s="54"/>
      <c r="X133" s="54"/>
      <c r="Y133" s="16"/>
      <c r="Z133" s="54"/>
      <c r="AA133" s="54"/>
      <c r="AB133" s="54"/>
    </row>
    <row r="134" spans="2:28" ht="16.8" customHeight="1" x14ac:dyDescent="0.2">
      <c r="B134" s="157">
        <f t="shared" ref="B134" si="86">B123+1</f>
        <v>12</v>
      </c>
      <c r="C134" s="160" t="s">
        <v>64</v>
      </c>
      <c r="D134" s="163" t="s">
        <v>45</v>
      </c>
      <c r="E134" s="166" t="s">
        <v>24</v>
      </c>
      <c r="F134" s="167"/>
      <c r="G134" s="32"/>
      <c r="H134" s="21" t="s">
        <v>25</v>
      </c>
      <c r="I134" s="22">
        <f>ROUNDDOWN($G134*$G136*$G137,2)</f>
        <v>0</v>
      </c>
      <c r="J134" s="23">
        <f t="shared" ref="J134:T134" si="87">ROUNDDOWN($G134*$G136*$G137,2)</f>
        <v>0</v>
      </c>
      <c r="K134" s="23">
        <f t="shared" si="87"/>
        <v>0</v>
      </c>
      <c r="L134" s="23">
        <f t="shared" si="87"/>
        <v>0</v>
      </c>
      <c r="M134" s="23">
        <f t="shared" si="87"/>
        <v>0</v>
      </c>
      <c r="N134" s="23">
        <f t="shared" si="87"/>
        <v>0</v>
      </c>
      <c r="O134" s="23">
        <f t="shared" si="87"/>
        <v>0</v>
      </c>
      <c r="P134" s="23">
        <f t="shared" si="87"/>
        <v>0</v>
      </c>
      <c r="Q134" s="23">
        <f t="shared" si="87"/>
        <v>0</v>
      </c>
      <c r="R134" s="23">
        <f t="shared" si="87"/>
        <v>0</v>
      </c>
      <c r="S134" s="23">
        <f t="shared" si="87"/>
        <v>0</v>
      </c>
      <c r="T134" s="104">
        <f t="shared" si="87"/>
        <v>0</v>
      </c>
      <c r="U134" s="97">
        <f t="shared" si="11"/>
        <v>0</v>
      </c>
      <c r="V134" s="55"/>
      <c r="W134" s="55"/>
      <c r="X134" s="55"/>
      <c r="Y134" s="18"/>
      <c r="Z134" s="55"/>
      <c r="AA134" s="55"/>
      <c r="AB134" s="55"/>
    </row>
    <row r="135" spans="2:28" ht="16.8" customHeight="1" x14ac:dyDescent="0.2">
      <c r="B135" s="158"/>
      <c r="C135" s="161"/>
      <c r="D135" s="164"/>
      <c r="E135" s="52" t="s">
        <v>36</v>
      </c>
      <c r="F135" s="56"/>
      <c r="G135" s="121" t="s">
        <v>145</v>
      </c>
      <c r="H135" s="15" t="s">
        <v>37</v>
      </c>
      <c r="I135" s="50"/>
      <c r="J135" s="36"/>
      <c r="K135" s="37"/>
      <c r="L135" s="28">
        <v>125</v>
      </c>
      <c r="M135" s="28">
        <v>223</v>
      </c>
      <c r="N135" s="28">
        <v>175</v>
      </c>
      <c r="O135" s="28">
        <v>88</v>
      </c>
      <c r="P135" s="37"/>
      <c r="Q135" s="37"/>
      <c r="R135" s="37"/>
      <c r="S135" s="37"/>
      <c r="T135" s="100"/>
      <c r="U135" s="69">
        <f t="shared" si="11"/>
        <v>611</v>
      </c>
      <c r="V135" s="55"/>
      <c r="W135" s="55"/>
      <c r="X135" s="55"/>
      <c r="Y135" s="18"/>
      <c r="Z135" s="55"/>
      <c r="AA135" s="55"/>
      <c r="AB135" s="55"/>
    </row>
    <row r="136" spans="2:28" ht="16.8" customHeight="1" x14ac:dyDescent="0.2">
      <c r="B136" s="158"/>
      <c r="C136" s="161"/>
      <c r="D136" s="164"/>
      <c r="E136" s="168" t="s">
        <v>26</v>
      </c>
      <c r="F136" s="169"/>
      <c r="G136" s="39">
        <v>9</v>
      </c>
      <c r="H136" s="15" t="s">
        <v>38</v>
      </c>
      <c r="I136" s="24">
        <v>199</v>
      </c>
      <c r="J136" s="25">
        <v>169</v>
      </c>
      <c r="K136" s="25">
        <v>196</v>
      </c>
      <c r="L136" s="25">
        <v>56</v>
      </c>
      <c r="M136" s="36"/>
      <c r="N136" s="36"/>
      <c r="O136" s="25">
        <v>136</v>
      </c>
      <c r="P136" s="25">
        <v>218</v>
      </c>
      <c r="Q136" s="25">
        <v>187</v>
      </c>
      <c r="R136" s="25">
        <v>242</v>
      </c>
      <c r="S136" s="25">
        <v>198</v>
      </c>
      <c r="T136" s="101">
        <v>184</v>
      </c>
      <c r="U136" s="69">
        <f t="shared" si="11"/>
        <v>1785</v>
      </c>
      <c r="V136" s="54"/>
      <c r="W136" s="54"/>
      <c r="X136" s="54"/>
      <c r="Y136" s="16"/>
      <c r="Z136" s="54"/>
      <c r="AA136" s="54"/>
      <c r="AB136" s="54"/>
    </row>
    <row r="137" spans="2:28" ht="16.8" customHeight="1" x14ac:dyDescent="0.2">
      <c r="B137" s="158"/>
      <c r="C137" s="161"/>
      <c r="D137" s="164"/>
      <c r="E137" s="168" t="s">
        <v>27</v>
      </c>
      <c r="F137" s="169"/>
      <c r="G137" s="30">
        <v>0.95</v>
      </c>
      <c r="H137" s="15" t="s">
        <v>39</v>
      </c>
      <c r="I137" s="24">
        <f>SUM(I135:I136)</f>
        <v>199</v>
      </c>
      <c r="J137" s="25">
        <f t="shared" ref="J137:T137" si="88">SUM(J135:J136)</f>
        <v>169</v>
      </c>
      <c r="K137" s="25">
        <f t="shared" si="88"/>
        <v>196</v>
      </c>
      <c r="L137" s="25">
        <f t="shared" si="88"/>
        <v>181</v>
      </c>
      <c r="M137" s="25">
        <f t="shared" si="88"/>
        <v>223</v>
      </c>
      <c r="N137" s="25">
        <f t="shared" si="88"/>
        <v>175</v>
      </c>
      <c r="O137" s="25">
        <f t="shared" si="88"/>
        <v>224</v>
      </c>
      <c r="P137" s="25">
        <f t="shared" si="88"/>
        <v>218</v>
      </c>
      <c r="Q137" s="25">
        <f t="shared" si="88"/>
        <v>187</v>
      </c>
      <c r="R137" s="25">
        <f t="shared" si="88"/>
        <v>242</v>
      </c>
      <c r="S137" s="25">
        <f t="shared" si="88"/>
        <v>198</v>
      </c>
      <c r="T137" s="101">
        <f t="shared" si="88"/>
        <v>184</v>
      </c>
      <c r="U137" s="107">
        <f t="shared" si="11"/>
        <v>2396</v>
      </c>
      <c r="V137" s="54">
        <f>SUM(K137:T137)</f>
        <v>2028</v>
      </c>
      <c r="W137" s="57">
        <f>U137</f>
        <v>2396</v>
      </c>
      <c r="X137" s="57">
        <f>V137+W137</f>
        <v>4424</v>
      </c>
      <c r="Y137" s="43"/>
      <c r="Z137" s="57"/>
      <c r="AA137" s="57"/>
      <c r="AB137" s="57"/>
    </row>
    <row r="138" spans="2:28" ht="16.8" customHeight="1" x14ac:dyDescent="0.2">
      <c r="B138" s="158"/>
      <c r="C138" s="161"/>
      <c r="D138" s="164"/>
      <c r="E138" s="170" t="s">
        <v>28</v>
      </c>
      <c r="F138" s="53" t="s">
        <v>29</v>
      </c>
      <c r="G138" s="31"/>
      <c r="H138" s="15" t="s">
        <v>31</v>
      </c>
      <c r="I138" s="58">
        <f>ROUNDDOWN($G138*I135+$G139*I136,2)</f>
        <v>0</v>
      </c>
      <c r="J138" s="59">
        <f t="shared" ref="J138:T138" si="89">ROUNDDOWN($G138*J135+$G139*J136,2)</f>
        <v>0</v>
      </c>
      <c r="K138" s="59">
        <f t="shared" si="89"/>
        <v>0</v>
      </c>
      <c r="L138" s="26">
        <f t="shared" si="89"/>
        <v>0</v>
      </c>
      <c r="M138" s="26">
        <f t="shared" si="89"/>
        <v>0</v>
      </c>
      <c r="N138" s="26">
        <f t="shared" si="89"/>
        <v>0</v>
      </c>
      <c r="O138" s="26">
        <f t="shared" si="89"/>
        <v>0</v>
      </c>
      <c r="P138" s="59">
        <f t="shared" si="89"/>
        <v>0</v>
      </c>
      <c r="Q138" s="59">
        <f t="shared" si="89"/>
        <v>0</v>
      </c>
      <c r="R138" s="59">
        <f t="shared" si="89"/>
        <v>0</v>
      </c>
      <c r="S138" s="59">
        <f t="shared" si="89"/>
        <v>0</v>
      </c>
      <c r="T138" s="102">
        <f t="shared" si="89"/>
        <v>0</v>
      </c>
      <c r="U138" s="99">
        <f t="shared" si="11"/>
        <v>0</v>
      </c>
      <c r="V138" s="54"/>
      <c r="W138" s="54"/>
      <c r="X138" s="54"/>
      <c r="Y138" s="16"/>
      <c r="Z138" s="54"/>
      <c r="AA138" s="54"/>
      <c r="AB138" s="54"/>
    </row>
    <row r="139" spans="2:28" ht="16.8" customHeight="1" x14ac:dyDescent="0.2">
      <c r="B139" s="158"/>
      <c r="C139" s="161"/>
      <c r="D139" s="165"/>
      <c r="E139" s="171"/>
      <c r="F139" s="19" t="s">
        <v>30</v>
      </c>
      <c r="G139" s="33"/>
      <c r="H139" s="20" t="s">
        <v>32</v>
      </c>
      <c r="I139" s="60">
        <f>INT(SUM(I134,I138))</f>
        <v>0</v>
      </c>
      <c r="J139" s="61">
        <f t="shared" ref="J139:T139" si="90">INT(SUM(J134,J138))</f>
        <v>0</v>
      </c>
      <c r="K139" s="61">
        <f t="shared" si="90"/>
        <v>0</v>
      </c>
      <c r="L139" s="27">
        <f t="shared" si="90"/>
        <v>0</v>
      </c>
      <c r="M139" s="27">
        <f t="shared" si="90"/>
        <v>0</v>
      </c>
      <c r="N139" s="27">
        <f t="shared" si="90"/>
        <v>0</v>
      </c>
      <c r="O139" s="27">
        <f t="shared" si="90"/>
        <v>0</v>
      </c>
      <c r="P139" s="61">
        <f t="shared" si="90"/>
        <v>0</v>
      </c>
      <c r="Q139" s="61">
        <f t="shared" si="90"/>
        <v>0</v>
      </c>
      <c r="R139" s="61">
        <f t="shared" si="90"/>
        <v>0</v>
      </c>
      <c r="S139" s="61">
        <f t="shared" si="90"/>
        <v>0</v>
      </c>
      <c r="T139" s="103">
        <f t="shared" si="90"/>
        <v>0</v>
      </c>
      <c r="U139" s="42">
        <f t="shared" si="11"/>
        <v>0</v>
      </c>
      <c r="V139" s="62"/>
      <c r="W139" s="54"/>
      <c r="X139" s="54"/>
      <c r="Y139" s="16"/>
      <c r="Z139" s="54">
        <f>SUM(K139:T139)</f>
        <v>0</v>
      </c>
      <c r="AA139" s="54">
        <f>U139</f>
        <v>0</v>
      </c>
      <c r="AB139" s="54">
        <f>Z139+AA139</f>
        <v>0</v>
      </c>
    </row>
    <row r="140" spans="2:28" ht="16.8" customHeight="1" x14ac:dyDescent="0.2">
      <c r="B140" s="158"/>
      <c r="C140" s="161"/>
      <c r="D140" s="160" t="s">
        <v>46</v>
      </c>
      <c r="E140" s="166" t="s">
        <v>47</v>
      </c>
      <c r="F140" s="167"/>
      <c r="G140" s="32"/>
      <c r="H140" s="21" t="s">
        <v>25</v>
      </c>
      <c r="I140" s="22">
        <f>$G140</f>
        <v>0</v>
      </c>
      <c r="J140" s="23">
        <f t="shared" ref="J140:T140" si="91">$G140</f>
        <v>0</v>
      </c>
      <c r="K140" s="23">
        <f t="shared" si="91"/>
        <v>0</v>
      </c>
      <c r="L140" s="23">
        <f t="shared" si="91"/>
        <v>0</v>
      </c>
      <c r="M140" s="23">
        <f t="shared" si="91"/>
        <v>0</v>
      </c>
      <c r="N140" s="23">
        <f t="shared" si="91"/>
        <v>0</v>
      </c>
      <c r="O140" s="23">
        <f t="shared" si="91"/>
        <v>0</v>
      </c>
      <c r="P140" s="23">
        <f t="shared" si="91"/>
        <v>0</v>
      </c>
      <c r="Q140" s="23">
        <f t="shared" si="91"/>
        <v>0</v>
      </c>
      <c r="R140" s="23">
        <f t="shared" si="91"/>
        <v>0</v>
      </c>
      <c r="S140" s="23">
        <f t="shared" si="91"/>
        <v>0</v>
      </c>
      <c r="T140" s="104">
        <f t="shared" si="91"/>
        <v>0</v>
      </c>
      <c r="U140" s="97">
        <f>SUM(I140:T140)</f>
        <v>0</v>
      </c>
      <c r="V140" s="55"/>
      <c r="W140" s="55"/>
      <c r="X140" s="55"/>
      <c r="Y140" s="18"/>
      <c r="Z140" s="55"/>
      <c r="AA140" s="55"/>
      <c r="AB140" s="55"/>
    </row>
    <row r="141" spans="2:28" ht="16.8" customHeight="1" x14ac:dyDescent="0.2">
      <c r="B141" s="158"/>
      <c r="C141" s="161"/>
      <c r="D141" s="161"/>
      <c r="E141" s="168" t="s">
        <v>148</v>
      </c>
      <c r="F141" s="169"/>
      <c r="G141" s="39">
        <v>10</v>
      </c>
      <c r="H141" s="15" t="s">
        <v>39</v>
      </c>
      <c r="I141" s="24">
        <v>2</v>
      </c>
      <c r="J141" s="25">
        <v>3</v>
      </c>
      <c r="K141" s="25">
        <v>16</v>
      </c>
      <c r="L141" s="25">
        <v>16</v>
      </c>
      <c r="M141" s="25">
        <v>21</v>
      </c>
      <c r="N141" s="25">
        <v>19</v>
      </c>
      <c r="O141" s="25">
        <v>6</v>
      </c>
      <c r="P141" s="25">
        <v>1</v>
      </c>
      <c r="Q141" s="25">
        <v>10</v>
      </c>
      <c r="R141" s="25">
        <v>80</v>
      </c>
      <c r="S141" s="25">
        <v>55</v>
      </c>
      <c r="T141" s="101">
        <v>16</v>
      </c>
      <c r="U141" s="107">
        <f>SUM(I141:T141)</f>
        <v>245</v>
      </c>
      <c r="V141" s="54">
        <f>SUM(K141:T141)</f>
        <v>240</v>
      </c>
      <c r="W141" s="54">
        <f>U141</f>
        <v>245</v>
      </c>
      <c r="X141" s="54">
        <f>V141+W141</f>
        <v>485</v>
      </c>
      <c r="Y141" s="16"/>
      <c r="Z141" s="54"/>
      <c r="AA141" s="54"/>
      <c r="AB141" s="54"/>
    </row>
    <row r="142" spans="2:28" ht="16.8" customHeight="1" x14ac:dyDescent="0.2">
      <c r="B142" s="158"/>
      <c r="C142" s="161"/>
      <c r="D142" s="161"/>
      <c r="E142" s="172" t="s">
        <v>48</v>
      </c>
      <c r="F142" s="63" t="s">
        <v>49</v>
      </c>
      <c r="G142" s="51"/>
      <c r="H142" s="15" t="s">
        <v>31</v>
      </c>
      <c r="I142" s="58">
        <f>ROUNDDOWN(IF(I141&gt;120,IF(I141&gt;300,120*$G142+180*$G143+(I141-300)*$G144,120*$G142+(I141-120)*$G143),I141*$G142),2)</f>
        <v>0</v>
      </c>
      <c r="J142" s="59">
        <f t="shared" ref="J142:T142" si="92">ROUNDDOWN(IF(J141&gt;120,IF(J141&gt;300,120*$G142+180*$G143+(J141-300)*$G144,120*$G142+(J141-120)*$G143),J141*$G142),2)</f>
        <v>0</v>
      </c>
      <c r="K142" s="59">
        <f t="shared" si="92"/>
        <v>0</v>
      </c>
      <c r="L142" s="26">
        <f t="shared" si="92"/>
        <v>0</v>
      </c>
      <c r="M142" s="26">
        <f t="shared" si="92"/>
        <v>0</v>
      </c>
      <c r="N142" s="26">
        <f t="shared" si="92"/>
        <v>0</v>
      </c>
      <c r="O142" s="26">
        <f t="shared" si="92"/>
        <v>0</v>
      </c>
      <c r="P142" s="59">
        <f t="shared" si="92"/>
        <v>0</v>
      </c>
      <c r="Q142" s="59">
        <f t="shared" si="92"/>
        <v>0</v>
      </c>
      <c r="R142" s="59">
        <f t="shared" si="92"/>
        <v>0</v>
      </c>
      <c r="S142" s="59">
        <f t="shared" si="92"/>
        <v>0</v>
      </c>
      <c r="T142" s="102">
        <f t="shared" si="92"/>
        <v>0</v>
      </c>
      <c r="U142" s="99">
        <f>SUM(I142:T142)</f>
        <v>0</v>
      </c>
      <c r="V142" s="57"/>
      <c r="W142" s="57"/>
      <c r="X142" s="57"/>
      <c r="Y142" s="43"/>
      <c r="Z142" s="57"/>
      <c r="AA142" s="57"/>
      <c r="AB142" s="57"/>
    </row>
    <row r="143" spans="2:28" ht="16.8" customHeight="1" x14ac:dyDescent="0.2">
      <c r="B143" s="158"/>
      <c r="C143" s="161"/>
      <c r="D143" s="161"/>
      <c r="E143" s="172"/>
      <c r="F143" s="64" t="s">
        <v>50</v>
      </c>
      <c r="G143" s="31"/>
      <c r="H143" s="65" t="s">
        <v>32</v>
      </c>
      <c r="I143" s="66">
        <f>INT(SUM(I140,I142))</f>
        <v>0</v>
      </c>
      <c r="J143" s="67">
        <f>INT(SUM(J140,J142))</f>
        <v>0</v>
      </c>
      <c r="K143" s="67">
        <f t="shared" ref="K143:T143" si="93">INT(SUM(K140,K142))</f>
        <v>0</v>
      </c>
      <c r="L143" s="68">
        <f t="shared" si="93"/>
        <v>0</v>
      </c>
      <c r="M143" s="68">
        <f t="shared" si="93"/>
        <v>0</v>
      </c>
      <c r="N143" s="68">
        <f t="shared" si="93"/>
        <v>0</v>
      </c>
      <c r="O143" s="68">
        <f t="shared" si="93"/>
        <v>0</v>
      </c>
      <c r="P143" s="67">
        <f t="shared" si="93"/>
        <v>0</v>
      </c>
      <c r="Q143" s="67">
        <f t="shared" si="93"/>
        <v>0</v>
      </c>
      <c r="R143" s="67">
        <f t="shared" si="93"/>
        <v>0</v>
      </c>
      <c r="S143" s="67">
        <f t="shared" si="93"/>
        <v>0</v>
      </c>
      <c r="T143" s="105">
        <f t="shared" si="93"/>
        <v>0</v>
      </c>
      <c r="U143" s="69">
        <f>SUM(I143:T143)</f>
        <v>0</v>
      </c>
      <c r="V143" s="54"/>
      <c r="W143" s="54"/>
      <c r="X143" s="54"/>
      <c r="Y143" s="16"/>
      <c r="Z143" s="54">
        <f>SUM(K143:T143)</f>
        <v>0</v>
      </c>
      <c r="AA143" s="54">
        <f>U143</f>
        <v>0</v>
      </c>
      <c r="AB143" s="54">
        <f>Z143+AA143</f>
        <v>0</v>
      </c>
    </row>
    <row r="144" spans="2:28" ht="16.8" customHeight="1" x14ac:dyDescent="0.2">
      <c r="B144" s="159"/>
      <c r="C144" s="162"/>
      <c r="D144" s="162"/>
      <c r="E144" s="173"/>
      <c r="F144" s="70" t="s">
        <v>51</v>
      </c>
      <c r="G144" s="33"/>
      <c r="H144" s="71"/>
      <c r="I144" s="72"/>
      <c r="J144" s="73"/>
      <c r="K144" s="73"/>
      <c r="L144" s="74"/>
      <c r="M144" s="74"/>
      <c r="N144" s="74"/>
      <c r="O144" s="74"/>
      <c r="P144" s="73"/>
      <c r="Q144" s="73"/>
      <c r="R144" s="73"/>
      <c r="S144" s="73"/>
      <c r="T144" s="106"/>
      <c r="U144" s="108"/>
      <c r="V144" s="54"/>
      <c r="W144" s="54"/>
      <c r="X144" s="54"/>
      <c r="Y144" s="16"/>
      <c r="Z144" s="54"/>
      <c r="AA144" s="54"/>
      <c r="AB144" s="54"/>
    </row>
    <row r="145" spans="2:28" ht="16.8" customHeight="1" x14ac:dyDescent="0.2">
      <c r="B145" s="157">
        <f>B134+1</f>
        <v>13</v>
      </c>
      <c r="C145" s="160" t="s">
        <v>65</v>
      </c>
      <c r="D145" s="163" t="s">
        <v>45</v>
      </c>
      <c r="E145" s="166" t="s">
        <v>24</v>
      </c>
      <c r="F145" s="167"/>
      <c r="G145" s="32"/>
      <c r="H145" s="21" t="s">
        <v>25</v>
      </c>
      <c r="I145" s="22">
        <f>ROUNDDOWN($G145*$G147*$G148,2)</f>
        <v>0</v>
      </c>
      <c r="J145" s="23">
        <f t="shared" ref="J145:T145" si="94">ROUNDDOWN($G145*$G147*$G148,2)</f>
        <v>0</v>
      </c>
      <c r="K145" s="23">
        <f t="shared" si="94"/>
        <v>0</v>
      </c>
      <c r="L145" s="23">
        <f t="shared" si="94"/>
        <v>0</v>
      </c>
      <c r="M145" s="23">
        <f t="shared" si="94"/>
        <v>0</v>
      </c>
      <c r="N145" s="23">
        <f t="shared" si="94"/>
        <v>0</v>
      </c>
      <c r="O145" s="23">
        <f t="shared" si="94"/>
        <v>0</v>
      </c>
      <c r="P145" s="23">
        <f t="shared" si="94"/>
        <v>0</v>
      </c>
      <c r="Q145" s="23">
        <f t="shared" si="94"/>
        <v>0</v>
      </c>
      <c r="R145" s="23">
        <f t="shared" si="94"/>
        <v>0</v>
      </c>
      <c r="S145" s="23">
        <f t="shared" si="94"/>
        <v>0</v>
      </c>
      <c r="T145" s="104">
        <f t="shared" si="94"/>
        <v>0</v>
      </c>
      <c r="U145" s="97">
        <f t="shared" si="11"/>
        <v>0</v>
      </c>
      <c r="V145" s="55"/>
      <c r="W145" s="55"/>
      <c r="X145" s="55"/>
      <c r="Y145" s="18"/>
      <c r="Z145" s="55"/>
      <c r="AA145" s="55"/>
      <c r="AB145" s="55"/>
    </row>
    <row r="146" spans="2:28" ht="16.8" customHeight="1" x14ac:dyDescent="0.2">
      <c r="B146" s="158"/>
      <c r="C146" s="161"/>
      <c r="D146" s="164"/>
      <c r="E146" s="52" t="s">
        <v>36</v>
      </c>
      <c r="F146" s="56"/>
      <c r="G146" s="121" t="s">
        <v>145</v>
      </c>
      <c r="H146" s="15" t="s">
        <v>37</v>
      </c>
      <c r="I146" s="50"/>
      <c r="J146" s="36"/>
      <c r="K146" s="37"/>
      <c r="L146" s="28">
        <v>173</v>
      </c>
      <c r="M146" s="28">
        <v>336</v>
      </c>
      <c r="N146" s="28">
        <v>305</v>
      </c>
      <c r="O146" s="28">
        <v>106</v>
      </c>
      <c r="P146" s="37"/>
      <c r="Q146" s="37"/>
      <c r="R146" s="37"/>
      <c r="S146" s="37"/>
      <c r="T146" s="100"/>
      <c r="U146" s="69">
        <f t="shared" ref="U146:U259" si="95">SUM(I146:T146)</f>
        <v>920</v>
      </c>
      <c r="V146" s="55"/>
      <c r="W146" s="55"/>
      <c r="X146" s="55"/>
      <c r="Y146" s="18"/>
      <c r="Z146" s="55"/>
      <c r="AA146" s="55"/>
      <c r="AB146" s="55"/>
    </row>
    <row r="147" spans="2:28" ht="16.8" customHeight="1" x14ac:dyDescent="0.2">
      <c r="B147" s="158"/>
      <c r="C147" s="161"/>
      <c r="D147" s="164"/>
      <c r="E147" s="168" t="s">
        <v>26</v>
      </c>
      <c r="F147" s="169"/>
      <c r="G147" s="39">
        <v>4</v>
      </c>
      <c r="H147" s="15" t="s">
        <v>38</v>
      </c>
      <c r="I147" s="24">
        <v>290</v>
      </c>
      <c r="J147" s="25">
        <v>273</v>
      </c>
      <c r="K147" s="25">
        <v>275</v>
      </c>
      <c r="L147" s="25">
        <v>75</v>
      </c>
      <c r="M147" s="36"/>
      <c r="N147" s="36"/>
      <c r="O147" s="25">
        <v>159</v>
      </c>
      <c r="P147" s="25">
        <v>358</v>
      </c>
      <c r="Q147" s="25">
        <v>291</v>
      </c>
      <c r="R147" s="25">
        <v>275</v>
      </c>
      <c r="S147" s="25">
        <v>229</v>
      </c>
      <c r="T147" s="101">
        <v>255</v>
      </c>
      <c r="U147" s="69">
        <f t="shared" si="95"/>
        <v>2480</v>
      </c>
      <c r="V147" s="54"/>
      <c r="W147" s="54"/>
      <c r="X147" s="54"/>
      <c r="Y147" s="16"/>
      <c r="Z147" s="54"/>
      <c r="AA147" s="54"/>
      <c r="AB147" s="54"/>
    </row>
    <row r="148" spans="2:28" ht="16.8" customHeight="1" x14ac:dyDescent="0.2">
      <c r="B148" s="158"/>
      <c r="C148" s="161"/>
      <c r="D148" s="164"/>
      <c r="E148" s="168" t="s">
        <v>27</v>
      </c>
      <c r="F148" s="169"/>
      <c r="G148" s="30">
        <v>0.95</v>
      </c>
      <c r="H148" s="15" t="s">
        <v>39</v>
      </c>
      <c r="I148" s="24">
        <f>SUM(I146:I147)</f>
        <v>290</v>
      </c>
      <c r="J148" s="25">
        <f t="shared" ref="J148:T148" si="96">SUM(J146:J147)</f>
        <v>273</v>
      </c>
      <c r="K148" s="25">
        <f t="shared" si="96"/>
        <v>275</v>
      </c>
      <c r="L148" s="25">
        <f t="shared" si="96"/>
        <v>248</v>
      </c>
      <c r="M148" s="25">
        <f t="shared" si="96"/>
        <v>336</v>
      </c>
      <c r="N148" s="25">
        <f t="shared" si="96"/>
        <v>305</v>
      </c>
      <c r="O148" s="25">
        <f t="shared" si="96"/>
        <v>265</v>
      </c>
      <c r="P148" s="25">
        <f t="shared" si="96"/>
        <v>358</v>
      </c>
      <c r="Q148" s="25">
        <f t="shared" si="96"/>
        <v>291</v>
      </c>
      <c r="R148" s="25">
        <f t="shared" si="96"/>
        <v>275</v>
      </c>
      <c r="S148" s="25">
        <f t="shared" si="96"/>
        <v>229</v>
      </c>
      <c r="T148" s="101">
        <f t="shared" si="96"/>
        <v>255</v>
      </c>
      <c r="U148" s="107">
        <f t="shared" si="95"/>
        <v>3400</v>
      </c>
      <c r="V148" s="54">
        <f>SUM(K148:T148)</f>
        <v>2837</v>
      </c>
      <c r="W148" s="57">
        <f>U148</f>
        <v>3400</v>
      </c>
      <c r="X148" s="57">
        <f>V148+W148</f>
        <v>6237</v>
      </c>
      <c r="Y148" s="43"/>
      <c r="Z148" s="57"/>
      <c r="AA148" s="57"/>
      <c r="AB148" s="57"/>
    </row>
    <row r="149" spans="2:28" ht="16.8" customHeight="1" x14ac:dyDescent="0.2">
      <c r="B149" s="158"/>
      <c r="C149" s="161"/>
      <c r="D149" s="164"/>
      <c r="E149" s="170" t="s">
        <v>28</v>
      </c>
      <c r="F149" s="53" t="s">
        <v>29</v>
      </c>
      <c r="G149" s="31"/>
      <c r="H149" s="15" t="s">
        <v>31</v>
      </c>
      <c r="I149" s="58">
        <f>ROUNDDOWN($G149*I146+$G150*I147,2)</f>
        <v>0</v>
      </c>
      <c r="J149" s="59">
        <f t="shared" ref="J149:T149" si="97">ROUNDDOWN($G149*J146+$G150*J147,2)</f>
        <v>0</v>
      </c>
      <c r="K149" s="59">
        <f t="shared" si="97"/>
        <v>0</v>
      </c>
      <c r="L149" s="26">
        <f t="shared" si="97"/>
        <v>0</v>
      </c>
      <c r="M149" s="26">
        <f t="shared" si="97"/>
        <v>0</v>
      </c>
      <c r="N149" s="26">
        <f t="shared" si="97"/>
        <v>0</v>
      </c>
      <c r="O149" s="26">
        <f t="shared" si="97"/>
        <v>0</v>
      </c>
      <c r="P149" s="59">
        <f t="shared" si="97"/>
        <v>0</v>
      </c>
      <c r="Q149" s="59">
        <f t="shared" si="97"/>
        <v>0</v>
      </c>
      <c r="R149" s="59">
        <f t="shared" si="97"/>
        <v>0</v>
      </c>
      <c r="S149" s="59">
        <f t="shared" si="97"/>
        <v>0</v>
      </c>
      <c r="T149" s="102">
        <f t="shared" si="97"/>
        <v>0</v>
      </c>
      <c r="U149" s="99">
        <f t="shared" si="95"/>
        <v>0</v>
      </c>
      <c r="V149" s="54"/>
      <c r="W149" s="54"/>
      <c r="X149" s="54"/>
      <c r="Y149" s="16"/>
      <c r="Z149" s="54"/>
      <c r="AA149" s="54"/>
      <c r="AB149" s="54"/>
    </row>
    <row r="150" spans="2:28" ht="16.8" customHeight="1" x14ac:dyDescent="0.2">
      <c r="B150" s="158"/>
      <c r="C150" s="161"/>
      <c r="D150" s="165"/>
      <c r="E150" s="171"/>
      <c r="F150" s="19" t="s">
        <v>30</v>
      </c>
      <c r="G150" s="33"/>
      <c r="H150" s="20" t="s">
        <v>32</v>
      </c>
      <c r="I150" s="60">
        <f>INT(SUM(I145,I149))</f>
        <v>0</v>
      </c>
      <c r="J150" s="61">
        <f t="shared" ref="J150:T150" si="98">INT(SUM(J145,J149))</f>
        <v>0</v>
      </c>
      <c r="K150" s="61">
        <f t="shared" si="98"/>
        <v>0</v>
      </c>
      <c r="L150" s="27">
        <f t="shared" si="98"/>
        <v>0</v>
      </c>
      <c r="M150" s="27">
        <f t="shared" si="98"/>
        <v>0</v>
      </c>
      <c r="N150" s="27">
        <f t="shared" si="98"/>
        <v>0</v>
      </c>
      <c r="O150" s="27">
        <f t="shared" si="98"/>
        <v>0</v>
      </c>
      <c r="P150" s="61">
        <f t="shared" si="98"/>
        <v>0</v>
      </c>
      <c r="Q150" s="61">
        <f t="shared" si="98"/>
        <v>0</v>
      </c>
      <c r="R150" s="61">
        <f t="shared" si="98"/>
        <v>0</v>
      </c>
      <c r="S150" s="61">
        <f t="shared" si="98"/>
        <v>0</v>
      </c>
      <c r="T150" s="103">
        <f t="shared" si="98"/>
        <v>0</v>
      </c>
      <c r="U150" s="42">
        <f t="shared" si="95"/>
        <v>0</v>
      </c>
      <c r="V150" s="62"/>
      <c r="W150" s="54"/>
      <c r="X150" s="54"/>
      <c r="Y150" s="16"/>
      <c r="Z150" s="54">
        <f>SUM(K150:T150)</f>
        <v>0</v>
      </c>
      <c r="AA150" s="54">
        <f>U150</f>
        <v>0</v>
      </c>
      <c r="AB150" s="54">
        <f>Z150+AA150</f>
        <v>0</v>
      </c>
    </row>
    <row r="151" spans="2:28" ht="16.8" customHeight="1" x14ac:dyDescent="0.2">
      <c r="B151" s="158"/>
      <c r="C151" s="161"/>
      <c r="D151" s="160" t="s">
        <v>46</v>
      </c>
      <c r="E151" s="166" t="s">
        <v>47</v>
      </c>
      <c r="F151" s="167"/>
      <c r="G151" s="32"/>
      <c r="H151" s="21" t="s">
        <v>25</v>
      </c>
      <c r="I151" s="22">
        <f>$G151</f>
        <v>0</v>
      </c>
      <c r="J151" s="23">
        <f t="shared" ref="J151:T151" si="99">$G151</f>
        <v>0</v>
      </c>
      <c r="K151" s="23">
        <f t="shared" si="99"/>
        <v>0</v>
      </c>
      <c r="L151" s="23">
        <f t="shared" si="99"/>
        <v>0</v>
      </c>
      <c r="M151" s="23">
        <f t="shared" si="99"/>
        <v>0</v>
      </c>
      <c r="N151" s="23">
        <f t="shared" si="99"/>
        <v>0</v>
      </c>
      <c r="O151" s="23">
        <f t="shared" si="99"/>
        <v>0</v>
      </c>
      <c r="P151" s="23">
        <f t="shared" si="99"/>
        <v>0</v>
      </c>
      <c r="Q151" s="23">
        <f t="shared" si="99"/>
        <v>0</v>
      </c>
      <c r="R151" s="23">
        <f t="shared" si="99"/>
        <v>0</v>
      </c>
      <c r="S151" s="23">
        <f t="shared" si="99"/>
        <v>0</v>
      </c>
      <c r="T151" s="104">
        <f t="shared" si="99"/>
        <v>0</v>
      </c>
      <c r="U151" s="97">
        <f>SUM(I151:T151)</f>
        <v>0</v>
      </c>
      <c r="V151" s="55"/>
      <c r="W151" s="55"/>
      <c r="X151" s="55"/>
      <c r="Y151" s="18"/>
      <c r="Z151" s="55"/>
      <c r="AA151" s="55"/>
      <c r="AB151" s="55"/>
    </row>
    <row r="152" spans="2:28" ht="16.8" customHeight="1" x14ac:dyDescent="0.2">
      <c r="B152" s="158"/>
      <c r="C152" s="161"/>
      <c r="D152" s="161"/>
      <c r="E152" s="168" t="s">
        <v>148</v>
      </c>
      <c r="F152" s="169"/>
      <c r="G152" s="39">
        <v>20</v>
      </c>
      <c r="H152" s="15" t="s">
        <v>39</v>
      </c>
      <c r="I152" s="24">
        <v>12</v>
      </c>
      <c r="J152" s="25">
        <v>13</v>
      </c>
      <c r="K152" s="25">
        <v>24</v>
      </c>
      <c r="L152" s="25">
        <v>25</v>
      </c>
      <c r="M152" s="25">
        <v>33</v>
      </c>
      <c r="N152" s="25">
        <v>35</v>
      </c>
      <c r="O152" s="25">
        <v>17</v>
      </c>
      <c r="P152" s="25">
        <v>9</v>
      </c>
      <c r="Q152" s="25">
        <v>32</v>
      </c>
      <c r="R152" s="25">
        <v>144</v>
      </c>
      <c r="S152" s="25">
        <v>55</v>
      </c>
      <c r="T152" s="101">
        <v>22</v>
      </c>
      <c r="U152" s="107">
        <f>SUM(I152:T152)</f>
        <v>421</v>
      </c>
      <c r="V152" s="54">
        <f>SUM(K152:T152)</f>
        <v>396</v>
      </c>
      <c r="W152" s="54">
        <f>U152</f>
        <v>421</v>
      </c>
      <c r="X152" s="54">
        <f>V152+W152</f>
        <v>817</v>
      </c>
      <c r="Y152" s="16"/>
      <c r="Z152" s="54"/>
      <c r="AA152" s="54"/>
      <c r="AB152" s="54"/>
    </row>
    <row r="153" spans="2:28" ht="16.8" customHeight="1" x14ac:dyDescent="0.2">
      <c r="B153" s="158"/>
      <c r="C153" s="161"/>
      <c r="D153" s="161"/>
      <c r="E153" s="172" t="s">
        <v>48</v>
      </c>
      <c r="F153" s="63" t="s">
        <v>49</v>
      </c>
      <c r="G153" s="51"/>
      <c r="H153" s="15" t="s">
        <v>31</v>
      </c>
      <c r="I153" s="58">
        <f>ROUNDDOWN(IF(I152&gt;120,IF(I152&gt;300,120*$G153+180*$G154+(I152-300)*$G155,120*$G153+(I152-120)*$G154),I152*$G153),2)</f>
        <v>0</v>
      </c>
      <c r="J153" s="59">
        <f t="shared" ref="J153:T153" si="100">ROUNDDOWN(IF(J152&gt;120,IF(J152&gt;300,120*$G153+180*$G154+(J152-300)*$G155,120*$G153+(J152-120)*$G154),J152*$G153),2)</f>
        <v>0</v>
      </c>
      <c r="K153" s="59">
        <f>ROUNDDOWN(IF(K152&gt;120,IF(K152&gt;300,120*$G153+180*$G154+(K152-300)*$G155,120*$G153+(K152-120)*$G154),K152*$G153),2)</f>
        <v>0</v>
      </c>
      <c r="L153" s="26">
        <f t="shared" si="100"/>
        <v>0</v>
      </c>
      <c r="M153" s="26">
        <f t="shared" si="100"/>
        <v>0</v>
      </c>
      <c r="N153" s="26">
        <f t="shared" si="100"/>
        <v>0</v>
      </c>
      <c r="O153" s="26">
        <f t="shared" si="100"/>
        <v>0</v>
      </c>
      <c r="P153" s="59">
        <f t="shared" si="100"/>
        <v>0</v>
      </c>
      <c r="Q153" s="59">
        <f t="shared" si="100"/>
        <v>0</v>
      </c>
      <c r="R153" s="59">
        <f t="shared" si="100"/>
        <v>0</v>
      </c>
      <c r="S153" s="59">
        <f t="shared" si="100"/>
        <v>0</v>
      </c>
      <c r="T153" s="102">
        <f t="shared" si="100"/>
        <v>0</v>
      </c>
      <c r="U153" s="99">
        <f>SUM(I153:T153)</f>
        <v>0</v>
      </c>
      <c r="V153" s="57"/>
      <c r="W153" s="57"/>
      <c r="X153" s="57"/>
      <c r="Y153" s="43"/>
      <c r="Z153" s="57"/>
      <c r="AA153" s="57"/>
      <c r="AB153" s="57"/>
    </row>
    <row r="154" spans="2:28" ht="16.8" customHeight="1" x14ac:dyDescent="0.2">
      <c r="B154" s="158"/>
      <c r="C154" s="161"/>
      <c r="D154" s="161"/>
      <c r="E154" s="172"/>
      <c r="F154" s="64" t="s">
        <v>50</v>
      </c>
      <c r="G154" s="31"/>
      <c r="H154" s="65" t="s">
        <v>32</v>
      </c>
      <c r="I154" s="66">
        <f>INT(SUM(I151,I153))</f>
        <v>0</v>
      </c>
      <c r="J154" s="67">
        <f>INT(SUM(J151,J153))</f>
        <v>0</v>
      </c>
      <c r="K154" s="67">
        <f t="shared" ref="K154:T154" si="101">INT(SUM(K151,K153))</f>
        <v>0</v>
      </c>
      <c r="L154" s="68">
        <f t="shared" si="101"/>
        <v>0</v>
      </c>
      <c r="M154" s="68">
        <f t="shared" si="101"/>
        <v>0</v>
      </c>
      <c r="N154" s="68">
        <f t="shared" si="101"/>
        <v>0</v>
      </c>
      <c r="O154" s="68">
        <f t="shared" si="101"/>
        <v>0</v>
      </c>
      <c r="P154" s="67">
        <f t="shared" si="101"/>
        <v>0</v>
      </c>
      <c r="Q154" s="67">
        <f t="shared" si="101"/>
        <v>0</v>
      </c>
      <c r="R154" s="67">
        <f t="shared" si="101"/>
        <v>0</v>
      </c>
      <c r="S154" s="67">
        <f t="shared" si="101"/>
        <v>0</v>
      </c>
      <c r="T154" s="105">
        <f t="shared" si="101"/>
        <v>0</v>
      </c>
      <c r="U154" s="69">
        <f>SUM(I154:T154)</f>
        <v>0</v>
      </c>
      <c r="V154" s="54"/>
      <c r="W154" s="54"/>
      <c r="X154" s="54"/>
      <c r="Y154" s="16"/>
      <c r="Z154" s="54">
        <f>SUM(K154:T154)</f>
        <v>0</v>
      </c>
      <c r="AA154" s="54">
        <f>U154</f>
        <v>0</v>
      </c>
      <c r="AB154" s="54">
        <f>Z154+AA154</f>
        <v>0</v>
      </c>
    </row>
    <row r="155" spans="2:28" ht="16.8" customHeight="1" x14ac:dyDescent="0.2">
      <c r="B155" s="159"/>
      <c r="C155" s="162"/>
      <c r="D155" s="162"/>
      <c r="E155" s="173"/>
      <c r="F155" s="70" t="s">
        <v>51</v>
      </c>
      <c r="G155" s="33"/>
      <c r="H155" s="71"/>
      <c r="I155" s="72"/>
      <c r="J155" s="73"/>
      <c r="K155" s="73"/>
      <c r="L155" s="74"/>
      <c r="M155" s="74"/>
      <c r="N155" s="74"/>
      <c r="O155" s="74"/>
      <c r="P155" s="73"/>
      <c r="Q155" s="73"/>
      <c r="R155" s="73"/>
      <c r="S155" s="73"/>
      <c r="T155" s="106"/>
      <c r="U155" s="108"/>
      <c r="V155" s="54"/>
      <c r="W155" s="54"/>
      <c r="X155" s="54"/>
      <c r="Y155" s="16"/>
      <c r="Z155" s="54"/>
      <c r="AA155" s="54"/>
      <c r="AB155" s="54"/>
    </row>
    <row r="156" spans="2:28" ht="16.8" customHeight="1" x14ac:dyDescent="0.2">
      <c r="B156" s="157">
        <f>B145+1</f>
        <v>14</v>
      </c>
      <c r="C156" s="160" t="s">
        <v>66</v>
      </c>
      <c r="D156" s="163" t="s">
        <v>45</v>
      </c>
      <c r="E156" s="166" t="s">
        <v>24</v>
      </c>
      <c r="F156" s="167"/>
      <c r="G156" s="32"/>
      <c r="H156" s="21" t="s">
        <v>25</v>
      </c>
      <c r="I156" s="22">
        <f>ROUNDDOWN($G156*$G158*$G159,2)</f>
        <v>0</v>
      </c>
      <c r="J156" s="23">
        <f t="shared" ref="J156:T156" si="102">ROUNDDOWN($G156*$G158*$G159,2)</f>
        <v>0</v>
      </c>
      <c r="K156" s="23">
        <f t="shared" si="102"/>
        <v>0</v>
      </c>
      <c r="L156" s="23">
        <f t="shared" si="102"/>
        <v>0</v>
      </c>
      <c r="M156" s="23">
        <f t="shared" si="102"/>
        <v>0</v>
      </c>
      <c r="N156" s="23">
        <f t="shared" si="102"/>
        <v>0</v>
      </c>
      <c r="O156" s="23">
        <f t="shared" si="102"/>
        <v>0</v>
      </c>
      <c r="P156" s="23">
        <f t="shared" si="102"/>
        <v>0</v>
      </c>
      <c r="Q156" s="23">
        <f t="shared" si="102"/>
        <v>0</v>
      </c>
      <c r="R156" s="23">
        <f t="shared" si="102"/>
        <v>0</v>
      </c>
      <c r="S156" s="23">
        <f t="shared" si="102"/>
        <v>0</v>
      </c>
      <c r="T156" s="104">
        <f t="shared" si="102"/>
        <v>0</v>
      </c>
      <c r="U156" s="97">
        <f t="shared" si="95"/>
        <v>0</v>
      </c>
      <c r="V156" s="55"/>
      <c r="W156" s="55"/>
      <c r="X156" s="55"/>
      <c r="Y156" s="18"/>
      <c r="Z156" s="55"/>
      <c r="AA156" s="55"/>
      <c r="AB156" s="55"/>
    </row>
    <row r="157" spans="2:28" ht="16.8" customHeight="1" x14ac:dyDescent="0.2">
      <c r="B157" s="158"/>
      <c r="C157" s="161"/>
      <c r="D157" s="164"/>
      <c r="E157" s="52" t="s">
        <v>36</v>
      </c>
      <c r="F157" s="56"/>
      <c r="G157" s="121" t="s">
        <v>145</v>
      </c>
      <c r="H157" s="15" t="s">
        <v>37</v>
      </c>
      <c r="I157" s="50"/>
      <c r="J157" s="36"/>
      <c r="K157" s="37"/>
      <c r="L157" s="28">
        <v>158</v>
      </c>
      <c r="M157" s="28">
        <v>363</v>
      </c>
      <c r="N157" s="28">
        <v>331</v>
      </c>
      <c r="O157" s="28">
        <v>87</v>
      </c>
      <c r="P157" s="37"/>
      <c r="Q157" s="37"/>
      <c r="R157" s="37"/>
      <c r="S157" s="37"/>
      <c r="T157" s="100"/>
      <c r="U157" s="69">
        <f t="shared" si="95"/>
        <v>939</v>
      </c>
      <c r="V157" s="55"/>
      <c r="W157" s="55"/>
      <c r="X157" s="55"/>
      <c r="Y157" s="18"/>
      <c r="Z157" s="55"/>
      <c r="AA157" s="55"/>
      <c r="AB157" s="55"/>
    </row>
    <row r="158" spans="2:28" ht="16.8" customHeight="1" x14ac:dyDescent="0.2">
      <c r="B158" s="158"/>
      <c r="C158" s="161"/>
      <c r="D158" s="164"/>
      <c r="E158" s="168" t="s">
        <v>26</v>
      </c>
      <c r="F158" s="169"/>
      <c r="G158" s="39">
        <v>1</v>
      </c>
      <c r="H158" s="15" t="s">
        <v>38</v>
      </c>
      <c r="I158" s="24">
        <v>194</v>
      </c>
      <c r="J158" s="25">
        <v>192</v>
      </c>
      <c r="K158" s="25">
        <v>224</v>
      </c>
      <c r="L158" s="25">
        <v>71</v>
      </c>
      <c r="M158" s="36"/>
      <c r="N158" s="36"/>
      <c r="O158" s="25">
        <v>135</v>
      </c>
      <c r="P158" s="25">
        <v>185</v>
      </c>
      <c r="Q158" s="25">
        <v>158</v>
      </c>
      <c r="R158" s="25">
        <v>189</v>
      </c>
      <c r="S158" s="25">
        <v>158</v>
      </c>
      <c r="T158" s="101">
        <v>165</v>
      </c>
      <c r="U158" s="69">
        <f t="shared" si="95"/>
        <v>1671</v>
      </c>
      <c r="V158" s="54"/>
      <c r="W158" s="54"/>
      <c r="X158" s="54"/>
      <c r="Y158" s="16"/>
      <c r="Z158" s="54"/>
      <c r="AA158" s="54"/>
      <c r="AB158" s="54"/>
    </row>
    <row r="159" spans="2:28" ht="16.8" customHeight="1" x14ac:dyDescent="0.2">
      <c r="B159" s="158"/>
      <c r="C159" s="161"/>
      <c r="D159" s="164"/>
      <c r="E159" s="168" t="s">
        <v>27</v>
      </c>
      <c r="F159" s="169"/>
      <c r="G159" s="30">
        <v>0.95</v>
      </c>
      <c r="H159" s="15" t="s">
        <v>39</v>
      </c>
      <c r="I159" s="24">
        <f>SUM(I157:I158)</f>
        <v>194</v>
      </c>
      <c r="J159" s="25">
        <f t="shared" ref="J159:T159" si="103">SUM(J157:J158)</f>
        <v>192</v>
      </c>
      <c r="K159" s="25">
        <f t="shared" si="103"/>
        <v>224</v>
      </c>
      <c r="L159" s="25">
        <f t="shared" si="103"/>
        <v>229</v>
      </c>
      <c r="M159" s="25">
        <f t="shared" si="103"/>
        <v>363</v>
      </c>
      <c r="N159" s="25">
        <f t="shared" si="103"/>
        <v>331</v>
      </c>
      <c r="O159" s="25">
        <f t="shared" si="103"/>
        <v>222</v>
      </c>
      <c r="P159" s="25">
        <f t="shared" si="103"/>
        <v>185</v>
      </c>
      <c r="Q159" s="25">
        <f t="shared" si="103"/>
        <v>158</v>
      </c>
      <c r="R159" s="25">
        <f t="shared" si="103"/>
        <v>189</v>
      </c>
      <c r="S159" s="25">
        <f t="shared" si="103"/>
        <v>158</v>
      </c>
      <c r="T159" s="101">
        <f t="shared" si="103"/>
        <v>165</v>
      </c>
      <c r="U159" s="107">
        <f t="shared" si="95"/>
        <v>2610</v>
      </c>
      <c r="V159" s="54">
        <f>SUM(K159:T159)</f>
        <v>2224</v>
      </c>
      <c r="W159" s="57">
        <f>U159</f>
        <v>2610</v>
      </c>
      <c r="X159" s="57">
        <f>V159+W159</f>
        <v>4834</v>
      </c>
      <c r="Y159" s="43"/>
      <c r="Z159" s="57"/>
      <c r="AA159" s="57"/>
      <c r="AB159" s="57"/>
    </row>
    <row r="160" spans="2:28" ht="16.8" customHeight="1" x14ac:dyDescent="0.2">
      <c r="B160" s="158"/>
      <c r="C160" s="161"/>
      <c r="D160" s="164"/>
      <c r="E160" s="170" t="s">
        <v>28</v>
      </c>
      <c r="F160" s="53" t="s">
        <v>29</v>
      </c>
      <c r="G160" s="31"/>
      <c r="H160" s="15" t="s">
        <v>31</v>
      </c>
      <c r="I160" s="58">
        <f>ROUNDDOWN($G160*I157+$G161*I158,2)</f>
        <v>0</v>
      </c>
      <c r="J160" s="59">
        <f t="shared" ref="J160:T160" si="104">ROUNDDOWN($G160*J157+$G161*J158,2)</f>
        <v>0</v>
      </c>
      <c r="K160" s="59">
        <f t="shared" si="104"/>
        <v>0</v>
      </c>
      <c r="L160" s="26">
        <f t="shared" si="104"/>
        <v>0</v>
      </c>
      <c r="M160" s="26">
        <f t="shared" si="104"/>
        <v>0</v>
      </c>
      <c r="N160" s="26">
        <f t="shared" si="104"/>
        <v>0</v>
      </c>
      <c r="O160" s="26">
        <f t="shared" si="104"/>
        <v>0</v>
      </c>
      <c r="P160" s="59">
        <f t="shared" si="104"/>
        <v>0</v>
      </c>
      <c r="Q160" s="59">
        <f t="shared" si="104"/>
        <v>0</v>
      </c>
      <c r="R160" s="59">
        <f t="shared" si="104"/>
        <v>0</v>
      </c>
      <c r="S160" s="59">
        <f t="shared" si="104"/>
        <v>0</v>
      </c>
      <c r="T160" s="102">
        <f t="shared" si="104"/>
        <v>0</v>
      </c>
      <c r="U160" s="99">
        <f t="shared" si="95"/>
        <v>0</v>
      </c>
      <c r="V160" s="54"/>
      <c r="W160" s="54"/>
      <c r="X160" s="54"/>
      <c r="Y160" s="16"/>
      <c r="Z160" s="54"/>
      <c r="AA160" s="54"/>
      <c r="AB160" s="54"/>
    </row>
    <row r="161" spans="2:28" ht="16.8" customHeight="1" x14ac:dyDescent="0.2">
      <c r="B161" s="158"/>
      <c r="C161" s="161"/>
      <c r="D161" s="165"/>
      <c r="E161" s="171"/>
      <c r="F161" s="19" t="s">
        <v>30</v>
      </c>
      <c r="G161" s="33"/>
      <c r="H161" s="20" t="s">
        <v>32</v>
      </c>
      <c r="I161" s="60">
        <f>INT(SUM(I156,I160))</f>
        <v>0</v>
      </c>
      <c r="J161" s="61">
        <f t="shared" ref="J161:T161" si="105">INT(SUM(J156,J160))</f>
        <v>0</v>
      </c>
      <c r="K161" s="61">
        <f t="shared" si="105"/>
        <v>0</v>
      </c>
      <c r="L161" s="27">
        <f t="shared" si="105"/>
        <v>0</v>
      </c>
      <c r="M161" s="27">
        <f t="shared" si="105"/>
        <v>0</v>
      </c>
      <c r="N161" s="27">
        <f t="shared" si="105"/>
        <v>0</v>
      </c>
      <c r="O161" s="27">
        <f t="shared" si="105"/>
        <v>0</v>
      </c>
      <c r="P161" s="61">
        <f t="shared" si="105"/>
        <v>0</v>
      </c>
      <c r="Q161" s="61">
        <f t="shared" si="105"/>
        <v>0</v>
      </c>
      <c r="R161" s="61">
        <f t="shared" si="105"/>
        <v>0</v>
      </c>
      <c r="S161" s="61">
        <f t="shared" si="105"/>
        <v>0</v>
      </c>
      <c r="T161" s="103">
        <f t="shared" si="105"/>
        <v>0</v>
      </c>
      <c r="U161" s="42">
        <f t="shared" si="95"/>
        <v>0</v>
      </c>
      <c r="V161" s="62"/>
      <c r="W161" s="54"/>
      <c r="X161" s="54"/>
      <c r="Y161" s="16"/>
      <c r="Z161" s="54">
        <f>SUM(K161:T161)</f>
        <v>0</v>
      </c>
      <c r="AA161" s="54">
        <f>U161</f>
        <v>0</v>
      </c>
      <c r="AB161" s="54">
        <f>Z161+AA161</f>
        <v>0</v>
      </c>
    </row>
    <row r="162" spans="2:28" ht="16.8" customHeight="1" x14ac:dyDescent="0.2">
      <c r="B162" s="158"/>
      <c r="C162" s="161"/>
      <c r="D162" s="160" t="s">
        <v>46</v>
      </c>
      <c r="E162" s="166" t="s">
        <v>47</v>
      </c>
      <c r="F162" s="167"/>
      <c r="G162" s="32"/>
      <c r="H162" s="21" t="s">
        <v>25</v>
      </c>
      <c r="I162" s="22">
        <f>$G162</f>
        <v>0</v>
      </c>
      <c r="J162" s="23">
        <f t="shared" ref="J162:T162" si="106">$G162</f>
        <v>0</v>
      </c>
      <c r="K162" s="23">
        <f t="shared" si="106"/>
        <v>0</v>
      </c>
      <c r="L162" s="23">
        <f t="shared" si="106"/>
        <v>0</v>
      </c>
      <c r="M162" s="23">
        <f t="shared" si="106"/>
        <v>0</v>
      </c>
      <c r="N162" s="23">
        <f t="shared" si="106"/>
        <v>0</v>
      </c>
      <c r="O162" s="23">
        <f t="shared" si="106"/>
        <v>0</v>
      </c>
      <c r="P162" s="23">
        <f t="shared" si="106"/>
        <v>0</v>
      </c>
      <c r="Q162" s="23">
        <f t="shared" si="106"/>
        <v>0</v>
      </c>
      <c r="R162" s="23">
        <f t="shared" si="106"/>
        <v>0</v>
      </c>
      <c r="S162" s="23">
        <f t="shared" si="106"/>
        <v>0</v>
      </c>
      <c r="T162" s="104">
        <f t="shared" si="106"/>
        <v>0</v>
      </c>
      <c r="U162" s="97">
        <f>SUM(I162:T162)</f>
        <v>0</v>
      </c>
      <c r="V162" s="55"/>
      <c r="W162" s="55"/>
      <c r="X162" s="55"/>
      <c r="Y162" s="18"/>
      <c r="Z162" s="55"/>
      <c r="AA162" s="55"/>
      <c r="AB162" s="55"/>
    </row>
    <row r="163" spans="2:28" ht="16.8" customHeight="1" x14ac:dyDescent="0.2">
      <c r="B163" s="158"/>
      <c r="C163" s="161"/>
      <c r="D163" s="161"/>
      <c r="E163" s="168" t="s">
        <v>148</v>
      </c>
      <c r="F163" s="169"/>
      <c r="G163" s="39">
        <v>20</v>
      </c>
      <c r="H163" s="15" t="s">
        <v>39</v>
      </c>
      <c r="I163" s="24">
        <v>82</v>
      </c>
      <c r="J163" s="25">
        <v>19</v>
      </c>
      <c r="K163" s="25">
        <v>26</v>
      </c>
      <c r="L163" s="25">
        <v>21</v>
      </c>
      <c r="M163" s="25">
        <v>33</v>
      </c>
      <c r="N163" s="25">
        <v>30</v>
      </c>
      <c r="O163" s="25">
        <v>15</v>
      </c>
      <c r="P163" s="25">
        <v>11</v>
      </c>
      <c r="Q163" s="25">
        <v>109</v>
      </c>
      <c r="R163" s="25">
        <v>214</v>
      </c>
      <c r="S163" s="25">
        <v>148</v>
      </c>
      <c r="T163" s="101">
        <v>152</v>
      </c>
      <c r="U163" s="107">
        <f>SUM(I163:T163)</f>
        <v>860</v>
      </c>
      <c r="V163" s="54">
        <f>SUM(K163:T163)</f>
        <v>759</v>
      </c>
      <c r="W163" s="54">
        <f>U163</f>
        <v>860</v>
      </c>
      <c r="X163" s="54">
        <f>V163+W163</f>
        <v>1619</v>
      </c>
      <c r="Y163" s="16"/>
      <c r="Z163" s="54"/>
      <c r="AA163" s="54"/>
      <c r="AB163" s="54"/>
    </row>
    <row r="164" spans="2:28" ht="16.8" customHeight="1" x14ac:dyDescent="0.2">
      <c r="B164" s="158"/>
      <c r="C164" s="161"/>
      <c r="D164" s="161"/>
      <c r="E164" s="172" t="s">
        <v>48</v>
      </c>
      <c r="F164" s="63" t="s">
        <v>49</v>
      </c>
      <c r="G164" s="51"/>
      <c r="H164" s="15" t="s">
        <v>31</v>
      </c>
      <c r="I164" s="58">
        <f>ROUNDDOWN(IF(I163&gt;120,IF(I163&gt;300,120*$G164+180*$G165+(I163-300)*$G166,120*$G164+(I163-120)*$G165),I163*$G164),2)</f>
        <v>0</v>
      </c>
      <c r="J164" s="59">
        <f t="shared" ref="J164:T164" si="107">ROUNDDOWN(IF(J163&gt;120,IF(J163&gt;300,120*$G164+180*$G165+(J163-300)*$G166,120*$G164+(J163-120)*$G165),J163*$G164),2)</f>
        <v>0</v>
      </c>
      <c r="K164" s="59">
        <f t="shared" si="107"/>
        <v>0</v>
      </c>
      <c r="L164" s="26">
        <f t="shared" si="107"/>
        <v>0</v>
      </c>
      <c r="M164" s="26">
        <f t="shared" si="107"/>
        <v>0</v>
      </c>
      <c r="N164" s="26">
        <f t="shared" si="107"/>
        <v>0</v>
      </c>
      <c r="O164" s="26">
        <f t="shared" si="107"/>
        <v>0</v>
      </c>
      <c r="P164" s="59">
        <f t="shared" si="107"/>
        <v>0</v>
      </c>
      <c r="Q164" s="59">
        <f t="shared" si="107"/>
        <v>0</v>
      </c>
      <c r="R164" s="59">
        <f t="shared" si="107"/>
        <v>0</v>
      </c>
      <c r="S164" s="59">
        <f t="shared" si="107"/>
        <v>0</v>
      </c>
      <c r="T164" s="102">
        <f t="shared" si="107"/>
        <v>0</v>
      </c>
      <c r="U164" s="99">
        <f>SUM(I164:T164)</f>
        <v>0</v>
      </c>
      <c r="V164" s="57"/>
      <c r="W164" s="57"/>
      <c r="X164" s="57"/>
      <c r="Y164" s="43"/>
      <c r="Z164" s="57"/>
      <c r="AA164" s="57"/>
      <c r="AB164" s="57"/>
    </row>
    <row r="165" spans="2:28" ht="16.8" customHeight="1" x14ac:dyDescent="0.2">
      <c r="B165" s="158"/>
      <c r="C165" s="161"/>
      <c r="D165" s="161"/>
      <c r="E165" s="172"/>
      <c r="F165" s="64" t="s">
        <v>50</v>
      </c>
      <c r="G165" s="31"/>
      <c r="H165" s="65" t="s">
        <v>32</v>
      </c>
      <c r="I165" s="66">
        <f>INT(SUM(I162,I164))</f>
        <v>0</v>
      </c>
      <c r="J165" s="67">
        <f>INT(SUM(J162,J164))</f>
        <v>0</v>
      </c>
      <c r="K165" s="67">
        <f t="shared" ref="K165:T165" si="108">INT(SUM(K162,K164))</f>
        <v>0</v>
      </c>
      <c r="L165" s="68">
        <f t="shared" si="108"/>
        <v>0</v>
      </c>
      <c r="M165" s="68">
        <f t="shared" si="108"/>
        <v>0</v>
      </c>
      <c r="N165" s="68">
        <f t="shared" si="108"/>
        <v>0</v>
      </c>
      <c r="O165" s="68">
        <f t="shared" si="108"/>
        <v>0</v>
      </c>
      <c r="P165" s="67">
        <f t="shared" si="108"/>
        <v>0</v>
      </c>
      <c r="Q165" s="67">
        <f t="shared" si="108"/>
        <v>0</v>
      </c>
      <c r="R165" s="67">
        <f t="shared" si="108"/>
        <v>0</v>
      </c>
      <c r="S165" s="67">
        <f t="shared" si="108"/>
        <v>0</v>
      </c>
      <c r="T165" s="105">
        <f t="shared" si="108"/>
        <v>0</v>
      </c>
      <c r="U165" s="69">
        <f>SUM(I165:T165)</f>
        <v>0</v>
      </c>
      <c r="V165" s="54"/>
      <c r="W165" s="54"/>
      <c r="X165" s="54"/>
      <c r="Y165" s="16"/>
      <c r="Z165" s="54">
        <f>SUM(K165:T165)</f>
        <v>0</v>
      </c>
      <c r="AA165" s="54">
        <f>U165</f>
        <v>0</v>
      </c>
      <c r="AB165" s="54">
        <f>Z165+AA165</f>
        <v>0</v>
      </c>
    </row>
    <row r="166" spans="2:28" ht="16.8" customHeight="1" x14ac:dyDescent="0.2">
      <c r="B166" s="159"/>
      <c r="C166" s="162"/>
      <c r="D166" s="162"/>
      <c r="E166" s="173"/>
      <c r="F166" s="70" t="s">
        <v>51</v>
      </c>
      <c r="G166" s="33"/>
      <c r="H166" s="71"/>
      <c r="I166" s="72"/>
      <c r="J166" s="73"/>
      <c r="K166" s="73"/>
      <c r="L166" s="74"/>
      <c r="M166" s="74"/>
      <c r="N166" s="74"/>
      <c r="O166" s="74"/>
      <c r="P166" s="73"/>
      <c r="Q166" s="73"/>
      <c r="R166" s="73"/>
      <c r="S166" s="73"/>
      <c r="T166" s="106"/>
      <c r="U166" s="108"/>
      <c r="V166" s="54"/>
      <c r="W166" s="54"/>
      <c r="X166" s="54"/>
      <c r="Y166" s="16"/>
      <c r="Z166" s="54"/>
      <c r="AA166" s="54"/>
      <c r="AB166" s="54"/>
    </row>
    <row r="167" spans="2:28" ht="16.8" customHeight="1" x14ac:dyDescent="0.2">
      <c r="B167" s="157">
        <f>B156+1</f>
        <v>15</v>
      </c>
      <c r="C167" s="160" t="s">
        <v>67</v>
      </c>
      <c r="D167" s="163" t="s">
        <v>45</v>
      </c>
      <c r="E167" s="166" t="s">
        <v>24</v>
      </c>
      <c r="F167" s="167"/>
      <c r="G167" s="32"/>
      <c r="H167" s="21" t="s">
        <v>25</v>
      </c>
      <c r="I167" s="22">
        <f>ROUNDDOWN($G167*$G169*$G170,2)</f>
        <v>0</v>
      </c>
      <c r="J167" s="23">
        <f t="shared" ref="J167:T167" si="109">ROUNDDOWN($G167*$G169*$G170,2)</f>
        <v>0</v>
      </c>
      <c r="K167" s="23">
        <f t="shared" si="109"/>
        <v>0</v>
      </c>
      <c r="L167" s="23">
        <f t="shared" si="109"/>
        <v>0</v>
      </c>
      <c r="M167" s="23">
        <f t="shared" si="109"/>
        <v>0</v>
      </c>
      <c r="N167" s="23">
        <f t="shared" si="109"/>
        <v>0</v>
      </c>
      <c r="O167" s="23">
        <f t="shared" si="109"/>
        <v>0</v>
      </c>
      <c r="P167" s="23">
        <f t="shared" si="109"/>
        <v>0</v>
      </c>
      <c r="Q167" s="23">
        <f t="shared" si="109"/>
        <v>0</v>
      </c>
      <c r="R167" s="23">
        <f t="shared" si="109"/>
        <v>0</v>
      </c>
      <c r="S167" s="23">
        <f t="shared" si="109"/>
        <v>0</v>
      </c>
      <c r="T167" s="104">
        <f t="shared" si="109"/>
        <v>0</v>
      </c>
      <c r="U167" s="97">
        <f t="shared" si="95"/>
        <v>0</v>
      </c>
      <c r="V167" s="55"/>
      <c r="W167" s="55"/>
      <c r="X167" s="55"/>
      <c r="Y167" s="18"/>
      <c r="Z167" s="55"/>
      <c r="AA167" s="55"/>
      <c r="AB167" s="55"/>
    </row>
    <row r="168" spans="2:28" ht="16.8" customHeight="1" x14ac:dyDescent="0.2">
      <c r="B168" s="158"/>
      <c r="C168" s="161"/>
      <c r="D168" s="164"/>
      <c r="E168" s="52" t="s">
        <v>36</v>
      </c>
      <c r="F168" s="56"/>
      <c r="G168" s="121" t="s">
        <v>145</v>
      </c>
      <c r="H168" s="15" t="s">
        <v>37</v>
      </c>
      <c r="I168" s="50"/>
      <c r="J168" s="36"/>
      <c r="K168" s="37"/>
      <c r="L168" s="28">
        <v>418</v>
      </c>
      <c r="M168" s="28">
        <v>679</v>
      </c>
      <c r="N168" s="28">
        <v>719</v>
      </c>
      <c r="O168" s="28">
        <v>391</v>
      </c>
      <c r="P168" s="37"/>
      <c r="Q168" s="37"/>
      <c r="R168" s="37"/>
      <c r="S168" s="37"/>
      <c r="T168" s="100"/>
      <c r="U168" s="69">
        <f t="shared" si="95"/>
        <v>2207</v>
      </c>
      <c r="V168" s="55"/>
      <c r="W168" s="55"/>
      <c r="X168" s="55"/>
      <c r="Y168" s="18"/>
      <c r="Z168" s="55"/>
      <c r="AA168" s="55"/>
      <c r="AB168" s="55"/>
    </row>
    <row r="169" spans="2:28" ht="16.8" customHeight="1" x14ac:dyDescent="0.2">
      <c r="B169" s="158"/>
      <c r="C169" s="161"/>
      <c r="D169" s="164"/>
      <c r="E169" s="168" t="s">
        <v>26</v>
      </c>
      <c r="F169" s="169"/>
      <c r="G169" s="39">
        <v>9</v>
      </c>
      <c r="H169" s="15" t="s">
        <v>38</v>
      </c>
      <c r="I169" s="24">
        <v>474</v>
      </c>
      <c r="J169" s="25">
        <v>449</v>
      </c>
      <c r="K169" s="25">
        <v>499</v>
      </c>
      <c r="L169" s="25">
        <v>184</v>
      </c>
      <c r="M169" s="36"/>
      <c r="N169" s="36"/>
      <c r="O169" s="25">
        <v>600</v>
      </c>
      <c r="P169" s="25">
        <v>266</v>
      </c>
      <c r="Q169" s="25">
        <v>352</v>
      </c>
      <c r="R169" s="25">
        <v>496</v>
      </c>
      <c r="S169" s="25">
        <v>400</v>
      </c>
      <c r="T169" s="101">
        <v>427</v>
      </c>
      <c r="U169" s="69">
        <f t="shared" si="95"/>
        <v>4147</v>
      </c>
      <c r="V169" s="54"/>
      <c r="W169" s="54"/>
      <c r="X169" s="54"/>
      <c r="Y169" s="16"/>
      <c r="Z169" s="54"/>
      <c r="AA169" s="54"/>
      <c r="AB169" s="54"/>
    </row>
    <row r="170" spans="2:28" ht="16.8" customHeight="1" x14ac:dyDescent="0.2">
      <c r="B170" s="158"/>
      <c r="C170" s="161"/>
      <c r="D170" s="164"/>
      <c r="E170" s="168" t="s">
        <v>27</v>
      </c>
      <c r="F170" s="169"/>
      <c r="G170" s="30">
        <v>0.95</v>
      </c>
      <c r="H170" s="15" t="s">
        <v>39</v>
      </c>
      <c r="I170" s="24">
        <f>SUM(I168:I169)</f>
        <v>474</v>
      </c>
      <c r="J170" s="25">
        <f t="shared" ref="J170:T170" si="110">SUM(J168:J169)</f>
        <v>449</v>
      </c>
      <c r="K170" s="25">
        <f t="shared" si="110"/>
        <v>499</v>
      </c>
      <c r="L170" s="25">
        <f t="shared" si="110"/>
        <v>602</v>
      </c>
      <c r="M170" s="25">
        <f t="shared" si="110"/>
        <v>679</v>
      </c>
      <c r="N170" s="25">
        <f t="shared" si="110"/>
        <v>719</v>
      </c>
      <c r="O170" s="25">
        <f t="shared" si="110"/>
        <v>991</v>
      </c>
      <c r="P170" s="25">
        <f t="shared" si="110"/>
        <v>266</v>
      </c>
      <c r="Q170" s="25">
        <f t="shared" si="110"/>
        <v>352</v>
      </c>
      <c r="R170" s="25">
        <f t="shared" si="110"/>
        <v>496</v>
      </c>
      <c r="S170" s="25">
        <f t="shared" si="110"/>
        <v>400</v>
      </c>
      <c r="T170" s="101">
        <f t="shared" si="110"/>
        <v>427</v>
      </c>
      <c r="U170" s="107">
        <f t="shared" si="95"/>
        <v>6354</v>
      </c>
      <c r="V170" s="54">
        <f>SUM(K170:T170)</f>
        <v>5431</v>
      </c>
      <c r="W170" s="57">
        <f>U170</f>
        <v>6354</v>
      </c>
      <c r="X170" s="57">
        <f>V170+W170</f>
        <v>11785</v>
      </c>
      <c r="Y170" s="43"/>
      <c r="Z170" s="57"/>
      <c r="AA170" s="57"/>
      <c r="AB170" s="57"/>
    </row>
    <row r="171" spans="2:28" ht="16.8" customHeight="1" x14ac:dyDescent="0.2">
      <c r="B171" s="158"/>
      <c r="C171" s="161"/>
      <c r="D171" s="164"/>
      <c r="E171" s="170" t="s">
        <v>28</v>
      </c>
      <c r="F171" s="53" t="s">
        <v>29</v>
      </c>
      <c r="G171" s="31"/>
      <c r="H171" s="15" t="s">
        <v>31</v>
      </c>
      <c r="I171" s="58">
        <f>ROUNDDOWN($G171*I168+$G172*I169,2)</f>
        <v>0</v>
      </c>
      <c r="J171" s="59">
        <f t="shared" ref="J171:T171" si="111">ROUNDDOWN($G171*J168+$G172*J169,2)</f>
        <v>0</v>
      </c>
      <c r="K171" s="59">
        <f t="shared" si="111"/>
        <v>0</v>
      </c>
      <c r="L171" s="26">
        <f t="shared" si="111"/>
        <v>0</v>
      </c>
      <c r="M171" s="26">
        <f t="shared" si="111"/>
        <v>0</v>
      </c>
      <c r="N171" s="26">
        <f t="shared" si="111"/>
        <v>0</v>
      </c>
      <c r="O171" s="26">
        <f t="shared" si="111"/>
        <v>0</v>
      </c>
      <c r="P171" s="59">
        <f t="shared" si="111"/>
        <v>0</v>
      </c>
      <c r="Q171" s="59">
        <f t="shared" si="111"/>
        <v>0</v>
      </c>
      <c r="R171" s="59">
        <f t="shared" si="111"/>
        <v>0</v>
      </c>
      <c r="S171" s="59">
        <f t="shared" si="111"/>
        <v>0</v>
      </c>
      <c r="T171" s="102">
        <f t="shared" si="111"/>
        <v>0</v>
      </c>
      <c r="U171" s="99">
        <f t="shared" si="95"/>
        <v>0</v>
      </c>
      <c r="V171" s="54"/>
      <c r="W171" s="54"/>
      <c r="X171" s="54"/>
      <c r="Y171" s="16"/>
      <c r="Z171" s="54"/>
      <c r="AA171" s="54"/>
      <c r="AB171" s="54"/>
    </row>
    <row r="172" spans="2:28" ht="16.8" customHeight="1" x14ac:dyDescent="0.2">
      <c r="B172" s="158"/>
      <c r="C172" s="161"/>
      <c r="D172" s="165"/>
      <c r="E172" s="171"/>
      <c r="F172" s="19" t="s">
        <v>30</v>
      </c>
      <c r="G172" s="33"/>
      <c r="H172" s="20" t="s">
        <v>32</v>
      </c>
      <c r="I172" s="60">
        <f>INT(SUM(I167,I171))</f>
        <v>0</v>
      </c>
      <c r="J172" s="61">
        <f t="shared" ref="J172:T172" si="112">INT(SUM(J167,J171))</f>
        <v>0</v>
      </c>
      <c r="K172" s="61">
        <f t="shared" si="112"/>
        <v>0</v>
      </c>
      <c r="L172" s="27">
        <f t="shared" si="112"/>
        <v>0</v>
      </c>
      <c r="M172" s="27">
        <f t="shared" si="112"/>
        <v>0</v>
      </c>
      <c r="N172" s="27">
        <f t="shared" si="112"/>
        <v>0</v>
      </c>
      <c r="O172" s="27">
        <f t="shared" si="112"/>
        <v>0</v>
      </c>
      <c r="P172" s="61">
        <f t="shared" si="112"/>
        <v>0</v>
      </c>
      <c r="Q172" s="61">
        <f t="shared" si="112"/>
        <v>0</v>
      </c>
      <c r="R172" s="61">
        <f t="shared" si="112"/>
        <v>0</v>
      </c>
      <c r="S172" s="61">
        <f t="shared" si="112"/>
        <v>0</v>
      </c>
      <c r="T172" s="103">
        <f t="shared" si="112"/>
        <v>0</v>
      </c>
      <c r="U172" s="42">
        <f t="shared" si="95"/>
        <v>0</v>
      </c>
      <c r="V172" s="62"/>
      <c r="W172" s="54"/>
      <c r="X172" s="54"/>
      <c r="Y172" s="16"/>
      <c r="Z172" s="54">
        <f>SUM(K172:T172)</f>
        <v>0</v>
      </c>
      <c r="AA172" s="54">
        <f>U172</f>
        <v>0</v>
      </c>
      <c r="AB172" s="54">
        <f>Z172+AA172</f>
        <v>0</v>
      </c>
    </row>
    <row r="173" spans="2:28" ht="16.8" customHeight="1" x14ac:dyDescent="0.2">
      <c r="B173" s="158"/>
      <c r="C173" s="161"/>
      <c r="D173" s="160" t="s">
        <v>46</v>
      </c>
      <c r="E173" s="166" t="s">
        <v>47</v>
      </c>
      <c r="F173" s="167"/>
      <c r="G173" s="32"/>
      <c r="H173" s="21" t="s">
        <v>25</v>
      </c>
      <c r="I173" s="22">
        <f>$G173</f>
        <v>0</v>
      </c>
      <c r="J173" s="23">
        <f t="shared" ref="J173:T173" si="113">$G173</f>
        <v>0</v>
      </c>
      <c r="K173" s="23">
        <f t="shared" si="113"/>
        <v>0</v>
      </c>
      <c r="L173" s="23">
        <f t="shared" si="113"/>
        <v>0</v>
      </c>
      <c r="M173" s="23">
        <f t="shared" si="113"/>
        <v>0</v>
      </c>
      <c r="N173" s="23">
        <f t="shared" si="113"/>
        <v>0</v>
      </c>
      <c r="O173" s="23">
        <f t="shared" si="113"/>
        <v>0</v>
      </c>
      <c r="P173" s="23">
        <f t="shared" si="113"/>
        <v>0</v>
      </c>
      <c r="Q173" s="23">
        <f t="shared" si="113"/>
        <v>0</v>
      </c>
      <c r="R173" s="23">
        <f t="shared" si="113"/>
        <v>0</v>
      </c>
      <c r="S173" s="23">
        <f t="shared" si="113"/>
        <v>0</v>
      </c>
      <c r="T173" s="104">
        <f t="shared" si="113"/>
        <v>0</v>
      </c>
      <c r="U173" s="97">
        <f>SUM(I173:T173)</f>
        <v>0</v>
      </c>
      <c r="V173" s="55"/>
      <c r="W173" s="55"/>
      <c r="X173" s="55"/>
      <c r="Y173" s="18"/>
      <c r="Z173" s="55"/>
      <c r="AA173" s="55"/>
      <c r="AB173" s="55"/>
    </row>
    <row r="174" spans="2:28" ht="16.8" customHeight="1" x14ac:dyDescent="0.2">
      <c r="B174" s="158"/>
      <c r="C174" s="161"/>
      <c r="D174" s="161"/>
      <c r="E174" s="168" t="s">
        <v>148</v>
      </c>
      <c r="F174" s="169"/>
      <c r="G174" s="39">
        <v>30</v>
      </c>
      <c r="H174" s="15" t="s">
        <v>39</v>
      </c>
      <c r="I174" s="24">
        <v>50</v>
      </c>
      <c r="J174" s="25">
        <v>45</v>
      </c>
      <c r="K174" s="25">
        <v>81</v>
      </c>
      <c r="L174" s="25">
        <v>68</v>
      </c>
      <c r="M174" s="25">
        <v>96</v>
      </c>
      <c r="N174" s="25">
        <v>87</v>
      </c>
      <c r="O174" s="25">
        <v>55</v>
      </c>
      <c r="P174" s="25">
        <v>40</v>
      </c>
      <c r="Q174" s="25">
        <v>94</v>
      </c>
      <c r="R174" s="25">
        <v>256</v>
      </c>
      <c r="S174" s="25">
        <v>171</v>
      </c>
      <c r="T174" s="101">
        <v>74</v>
      </c>
      <c r="U174" s="107">
        <f>SUM(I174:T174)</f>
        <v>1117</v>
      </c>
      <c r="V174" s="54">
        <f>SUM(K174:T174)</f>
        <v>1022</v>
      </c>
      <c r="W174" s="54">
        <f>U174</f>
        <v>1117</v>
      </c>
      <c r="X174" s="54">
        <f>V174+W174</f>
        <v>2139</v>
      </c>
      <c r="Y174" s="16"/>
      <c r="Z174" s="54"/>
      <c r="AA174" s="54"/>
      <c r="AB174" s="54"/>
    </row>
    <row r="175" spans="2:28" ht="16.8" customHeight="1" x14ac:dyDescent="0.2">
      <c r="B175" s="158"/>
      <c r="C175" s="161"/>
      <c r="D175" s="161"/>
      <c r="E175" s="172" t="s">
        <v>48</v>
      </c>
      <c r="F175" s="63" t="s">
        <v>49</v>
      </c>
      <c r="G175" s="51"/>
      <c r="H175" s="15" t="s">
        <v>31</v>
      </c>
      <c r="I175" s="58">
        <f>ROUNDDOWN(IF(I174&gt;120,IF(I174&gt;300,120*$G175+180*$G176+(I174-300)*$G177,120*$G175+(I174-120)*$G176),I174*$G175),2)</f>
        <v>0</v>
      </c>
      <c r="J175" s="59">
        <f t="shared" ref="J175:T175" si="114">ROUNDDOWN(IF(J174&gt;120,IF(J174&gt;300,120*$G175+180*$G176+(J174-300)*$G177,120*$G175+(J174-120)*$G176),J174*$G175),2)</f>
        <v>0</v>
      </c>
      <c r="K175" s="59">
        <f t="shared" si="114"/>
        <v>0</v>
      </c>
      <c r="L175" s="26">
        <f t="shared" si="114"/>
        <v>0</v>
      </c>
      <c r="M175" s="26">
        <f t="shared" si="114"/>
        <v>0</v>
      </c>
      <c r="N175" s="26">
        <f t="shared" si="114"/>
        <v>0</v>
      </c>
      <c r="O175" s="26">
        <f t="shared" si="114"/>
        <v>0</v>
      </c>
      <c r="P175" s="59">
        <f t="shared" si="114"/>
        <v>0</v>
      </c>
      <c r="Q175" s="59">
        <f t="shared" si="114"/>
        <v>0</v>
      </c>
      <c r="R175" s="59">
        <f t="shared" si="114"/>
        <v>0</v>
      </c>
      <c r="S175" s="59">
        <f t="shared" si="114"/>
        <v>0</v>
      </c>
      <c r="T175" s="102">
        <f t="shared" si="114"/>
        <v>0</v>
      </c>
      <c r="U175" s="99">
        <f>SUM(I175:T175)</f>
        <v>0</v>
      </c>
      <c r="V175" s="57"/>
      <c r="W175" s="57"/>
      <c r="X175" s="57"/>
      <c r="Y175" s="43"/>
      <c r="Z175" s="57"/>
      <c r="AA175" s="57"/>
      <c r="AB175" s="57"/>
    </row>
    <row r="176" spans="2:28" ht="16.8" customHeight="1" x14ac:dyDescent="0.2">
      <c r="B176" s="158"/>
      <c r="C176" s="161"/>
      <c r="D176" s="161"/>
      <c r="E176" s="172"/>
      <c r="F176" s="64" t="s">
        <v>50</v>
      </c>
      <c r="G176" s="31"/>
      <c r="H176" s="65" t="s">
        <v>32</v>
      </c>
      <c r="I176" s="66">
        <f>INT(SUM(I173,I175))</f>
        <v>0</v>
      </c>
      <c r="J176" s="67">
        <f>INT(SUM(J173,J175))</f>
        <v>0</v>
      </c>
      <c r="K176" s="67">
        <f t="shared" ref="K176:T176" si="115">INT(SUM(K173,K175))</f>
        <v>0</v>
      </c>
      <c r="L176" s="68">
        <f t="shared" si="115"/>
        <v>0</v>
      </c>
      <c r="M176" s="68">
        <f t="shared" si="115"/>
        <v>0</v>
      </c>
      <c r="N176" s="68">
        <f t="shared" si="115"/>
        <v>0</v>
      </c>
      <c r="O176" s="68">
        <f t="shared" si="115"/>
        <v>0</v>
      </c>
      <c r="P176" s="67">
        <f t="shared" si="115"/>
        <v>0</v>
      </c>
      <c r="Q176" s="67">
        <f t="shared" si="115"/>
        <v>0</v>
      </c>
      <c r="R176" s="67">
        <f t="shared" si="115"/>
        <v>0</v>
      </c>
      <c r="S176" s="67">
        <f t="shared" si="115"/>
        <v>0</v>
      </c>
      <c r="T176" s="105">
        <f t="shared" si="115"/>
        <v>0</v>
      </c>
      <c r="U176" s="69">
        <f>SUM(I176:T176)</f>
        <v>0</v>
      </c>
      <c r="V176" s="54"/>
      <c r="W176" s="54"/>
      <c r="X176" s="54"/>
      <c r="Y176" s="16"/>
      <c r="Z176" s="54">
        <f>SUM(K176:T176)</f>
        <v>0</v>
      </c>
      <c r="AA176" s="54">
        <f>U176</f>
        <v>0</v>
      </c>
      <c r="AB176" s="54">
        <f>Z176+AA176</f>
        <v>0</v>
      </c>
    </row>
    <row r="177" spans="2:28" ht="16.8" customHeight="1" x14ac:dyDescent="0.2">
      <c r="B177" s="159"/>
      <c r="C177" s="162"/>
      <c r="D177" s="162"/>
      <c r="E177" s="173"/>
      <c r="F177" s="70" t="s">
        <v>51</v>
      </c>
      <c r="G177" s="33"/>
      <c r="H177" s="71"/>
      <c r="I177" s="72"/>
      <c r="J177" s="73"/>
      <c r="K177" s="73"/>
      <c r="L177" s="74"/>
      <c r="M177" s="74"/>
      <c r="N177" s="74"/>
      <c r="O177" s="74"/>
      <c r="P177" s="73"/>
      <c r="Q177" s="73"/>
      <c r="R177" s="73"/>
      <c r="S177" s="73"/>
      <c r="T177" s="106"/>
      <c r="U177" s="108"/>
      <c r="V177" s="54"/>
      <c r="W177" s="54"/>
      <c r="X177" s="54"/>
      <c r="Y177" s="16"/>
      <c r="Z177" s="54"/>
      <c r="AA177" s="54"/>
      <c r="AB177" s="54"/>
    </row>
    <row r="178" spans="2:28" ht="16.8" customHeight="1" x14ac:dyDescent="0.2">
      <c r="B178" s="157">
        <f>B167+1</f>
        <v>16</v>
      </c>
      <c r="C178" s="160" t="s">
        <v>68</v>
      </c>
      <c r="D178" s="163" t="s">
        <v>45</v>
      </c>
      <c r="E178" s="166" t="s">
        <v>24</v>
      </c>
      <c r="F178" s="167"/>
      <c r="G178" s="32"/>
      <c r="H178" s="21" t="s">
        <v>25</v>
      </c>
      <c r="I178" s="22">
        <f>ROUNDDOWN($G178*$G180*$G181,2)</f>
        <v>0</v>
      </c>
      <c r="J178" s="23">
        <f t="shared" ref="J178:T178" si="116">ROUNDDOWN($G178*$G180*$G181,2)</f>
        <v>0</v>
      </c>
      <c r="K178" s="23">
        <f t="shared" si="116"/>
        <v>0</v>
      </c>
      <c r="L178" s="23">
        <f t="shared" si="116"/>
        <v>0</v>
      </c>
      <c r="M178" s="23">
        <f t="shared" si="116"/>
        <v>0</v>
      </c>
      <c r="N178" s="23">
        <f t="shared" si="116"/>
        <v>0</v>
      </c>
      <c r="O178" s="23">
        <f t="shared" si="116"/>
        <v>0</v>
      </c>
      <c r="P178" s="23">
        <f t="shared" si="116"/>
        <v>0</v>
      </c>
      <c r="Q178" s="23">
        <f t="shared" si="116"/>
        <v>0</v>
      </c>
      <c r="R178" s="23">
        <f t="shared" si="116"/>
        <v>0</v>
      </c>
      <c r="S178" s="23">
        <f t="shared" si="116"/>
        <v>0</v>
      </c>
      <c r="T178" s="104">
        <f t="shared" si="116"/>
        <v>0</v>
      </c>
      <c r="U178" s="97">
        <f t="shared" si="95"/>
        <v>0</v>
      </c>
      <c r="V178" s="55"/>
      <c r="W178" s="55"/>
      <c r="X178" s="55"/>
      <c r="Y178" s="18"/>
      <c r="Z178" s="55"/>
      <c r="AA178" s="55"/>
      <c r="AB178" s="55"/>
    </row>
    <row r="179" spans="2:28" ht="16.8" customHeight="1" x14ac:dyDescent="0.2">
      <c r="B179" s="158"/>
      <c r="C179" s="161"/>
      <c r="D179" s="164"/>
      <c r="E179" s="52" t="s">
        <v>36</v>
      </c>
      <c r="F179" s="56"/>
      <c r="G179" s="121" t="s">
        <v>145</v>
      </c>
      <c r="H179" s="15" t="s">
        <v>37</v>
      </c>
      <c r="I179" s="50"/>
      <c r="J179" s="36"/>
      <c r="K179" s="37"/>
      <c r="L179" s="28">
        <v>321</v>
      </c>
      <c r="M179" s="28">
        <v>498</v>
      </c>
      <c r="N179" s="28">
        <v>446</v>
      </c>
      <c r="O179" s="28">
        <v>205</v>
      </c>
      <c r="P179" s="37"/>
      <c r="Q179" s="37"/>
      <c r="R179" s="37"/>
      <c r="S179" s="37"/>
      <c r="T179" s="100"/>
      <c r="U179" s="69">
        <f t="shared" si="95"/>
        <v>1470</v>
      </c>
      <c r="V179" s="55"/>
      <c r="W179" s="55"/>
      <c r="X179" s="55"/>
      <c r="Y179" s="18"/>
      <c r="Z179" s="55"/>
      <c r="AA179" s="55"/>
      <c r="AB179" s="55"/>
    </row>
    <row r="180" spans="2:28" ht="16.8" customHeight="1" x14ac:dyDescent="0.2">
      <c r="B180" s="158"/>
      <c r="C180" s="161"/>
      <c r="D180" s="164"/>
      <c r="E180" s="168" t="s">
        <v>26</v>
      </c>
      <c r="F180" s="169"/>
      <c r="G180" s="39">
        <v>5</v>
      </c>
      <c r="H180" s="15" t="s">
        <v>38</v>
      </c>
      <c r="I180" s="24">
        <v>552</v>
      </c>
      <c r="J180" s="25">
        <v>467</v>
      </c>
      <c r="K180" s="25">
        <v>505</v>
      </c>
      <c r="L180" s="25">
        <v>143</v>
      </c>
      <c r="M180" s="36"/>
      <c r="N180" s="36"/>
      <c r="O180" s="25">
        <v>311</v>
      </c>
      <c r="P180" s="25">
        <v>436</v>
      </c>
      <c r="Q180" s="25">
        <v>422</v>
      </c>
      <c r="R180" s="25">
        <v>519</v>
      </c>
      <c r="S180" s="25">
        <v>446</v>
      </c>
      <c r="T180" s="101">
        <v>485</v>
      </c>
      <c r="U180" s="69">
        <f t="shared" si="95"/>
        <v>4286</v>
      </c>
      <c r="V180" s="54"/>
      <c r="W180" s="54"/>
      <c r="X180" s="54"/>
      <c r="Y180" s="16"/>
      <c r="Z180" s="54"/>
      <c r="AA180" s="54"/>
      <c r="AB180" s="54"/>
    </row>
    <row r="181" spans="2:28" ht="16.8" customHeight="1" x14ac:dyDescent="0.2">
      <c r="B181" s="158"/>
      <c r="C181" s="161"/>
      <c r="D181" s="164"/>
      <c r="E181" s="168" t="s">
        <v>27</v>
      </c>
      <c r="F181" s="169"/>
      <c r="G181" s="30">
        <v>0.95</v>
      </c>
      <c r="H181" s="15" t="s">
        <v>39</v>
      </c>
      <c r="I181" s="24">
        <f>SUM(I179:I180)</f>
        <v>552</v>
      </c>
      <c r="J181" s="25">
        <f t="shared" ref="J181:T181" si="117">SUM(J179:J180)</f>
        <v>467</v>
      </c>
      <c r="K181" s="25">
        <f t="shared" si="117"/>
        <v>505</v>
      </c>
      <c r="L181" s="25">
        <f t="shared" si="117"/>
        <v>464</v>
      </c>
      <c r="M181" s="25">
        <f t="shared" si="117"/>
        <v>498</v>
      </c>
      <c r="N181" s="25">
        <f t="shared" si="117"/>
        <v>446</v>
      </c>
      <c r="O181" s="25">
        <f t="shared" si="117"/>
        <v>516</v>
      </c>
      <c r="P181" s="25">
        <f t="shared" si="117"/>
        <v>436</v>
      </c>
      <c r="Q181" s="25">
        <f t="shared" si="117"/>
        <v>422</v>
      </c>
      <c r="R181" s="25">
        <f t="shared" si="117"/>
        <v>519</v>
      </c>
      <c r="S181" s="25">
        <f t="shared" si="117"/>
        <v>446</v>
      </c>
      <c r="T181" s="101">
        <f t="shared" si="117"/>
        <v>485</v>
      </c>
      <c r="U181" s="107">
        <f t="shared" si="95"/>
        <v>5756</v>
      </c>
      <c r="V181" s="54">
        <f>SUM(K181:T181)</f>
        <v>4737</v>
      </c>
      <c r="W181" s="57">
        <f>U181</f>
        <v>5756</v>
      </c>
      <c r="X181" s="57">
        <f>V181+W181</f>
        <v>10493</v>
      </c>
      <c r="Y181" s="43"/>
      <c r="Z181" s="57"/>
      <c r="AA181" s="57"/>
      <c r="AB181" s="57"/>
    </row>
    <row r="182" spans="2:28" ht="16.8" customHeight="1" x14ac:dyDescent="0.2">
      <c r="B182" s="158"/>
      <c r="C182" s="161"/>
      <c r="D182" s="164"/>
      <c r="E182" s="170" t="s">
        <v>28</v>
      </c>
      <c r="F182" s="53" t="s">
        <v>29</v>
      </c>
      <c r="G182" s="31"/>
      <c r="H182" s="15" t="s">
        <v>31</v>
      </c>
      <c r="I182" s="58">
        <f>ROUNDDOWN($G182*I179+$G183*I180,2)</f>
        <v>0</v>
      </c>
      <c r="J182" s="59">
        <f t="shared" ref="J182:T182" si="118">ROUNDDOWN($G182*J179+$G183*J180,2)</f>
        <v>0</v>
      </c>
      <c r="K182" s="59">
        <f t="shared" si="118"/>
        <v>0</v>
      </c>
      <c r="L182" s="26">
        <f t="shared" si="118"/>
        <v>0</v>
      </c>
      <c r="M182" s="26">
        <f t="shared" si="118"/>
        <v>0</v>
      </c>
      <c r="N182" s="26">
        <f t="shared" si="118"/>
        <v>0</v>
      </c>
      <c r="O182" s="26">
        <f t="shared" si="118"/>
        <v>0</v>
      </c>
      <c r="P182" s="59">
        <f t="shared" si="118"/>
        <v>0</v>
      </c>
      <c r="Q182" s="59">
        <f t="shared" si="118"/>
        <v>0</v>
      </c>
      <c r="R182" s="59">
        <f t="shared" si="118"/>
        <v>0</v>
      </c>
      <c r="S182" s="59">
        <f t="shared" si="118"/>
        <v>0</v>
      </c>
      <c r="T182" s="102">
        <f t="shared" si="118"/>
        <v>0</v>
      </c>
      <c r="U182" s="99">
        <f t="shared" si="95"/>
        <v>0</v>
      </c>
      <c r="V182" s="54"/>
      <c r="W182" s="54"/>
      <c r="X182" s="54"/>
      <c r="Y182" s="16"/>
      <c r="Z182" s="54"/>
      <c r="AA182" s="54"/>
      <c r="AB182" s="54"/>
    </row>
    <row r="183" spans="2:28" ht="16.8" customHeight="1" x14ac:dyDescent="0.2">
      <c r="B183" s="158"/>
      <c r="C183" s="161"/>
      <c r="D183" s="165"/>
      <c r="E183" s="171"/>
      <c r="F183" s="19" t="s">
        <v>30</v>
      </c>
      <c r="G183" s="33"/>
      <c r="H183" s="20" t="s">
        <v>32</v>
      </c>
      <c r="I183" s="60">
        <f>INT(SUM(I178,I182))</f>
        <v>0</v>
      </c>
      <c r="J183" s="61">
        <f t="shared" ref="J183:T183" si="119">INT(SUM(J178,J182))</f>
        <v>0</v>
      </c>
      <c r="K183" s="61">
        <f t="shared" si="119"/>
        <v>0</v>
      </c>
      <c r="L183" s="27">
        <f t="shared" si="119"/>
        <v>0</v>
      </c>
      <c r="M183" s="27">
        <f t="shared" si="119"/>
        <v>0</v>
      </c>
      <c r="N183" s="27">
        <f t="shared" si="119"/>
        <v>0</v>
      </c>
      <c r="O183" s="27">
        <f t="shared" si="119"/>
        <v>0</v>
      </c>
      <c r="P183" s="61">
        <f t="shared" si="119"/>
        <v>0</v>
      </c>
      <c r="Q183" s="61">
        <f t="shared" si="119"/>
        <v>0</v>
      </c>
      <c r="R183" s="61">
        <f t="shared" si="119"/>
        <v>0</v>
      </c>
      <c r="S183" s="61">
        <f t="shared" si="119"/>
        <v>0</v>
      </c>
      <c r="T183" s="103">
        <f t="shared" si="119"/>
        <v>0</v>
      </c>
      <c r="U183" s="42">
        <f t="shared" si="95"/>
        <v>0</v>
      </c>
      <c r="V183" s="62"/>
      <c r="W183" s="54"/>
      <c r="X183" s="54"/>
      <c r="Y183" s="16"/>
      <c r="Z183" s="54">
        <f>SUM(K183:T183)</f>
        <v>0</v>
      </c>
      <c r="AA183" s="54">
        <f>U183</f>
        <v>0</v>
      </c>
      <c r="AB183" s="54">
        <f>Z183+AA183</f>
        <v>0</v>
      </c>
    </row>
    <row r="184" spans="2:28" ht="16.8" customHeight="1" x14ac:dyDescent="0.2">
      <c r="B184" s="158"/>
      <c r="C184" s="161"/>
      <c r="D184" s="160" t="s">
        <v>46</v>
      </c>
      <c r="E184" s="166" t="s">
        <v>47</v>
      </c>
      <c r="F184" s="167"/>
      <c r="G184" s="32"/>
      <c r="H184" s="21" t="s">
        <v>25</v>
      </c>
      <c r="I184" s="22">
        <f>$G184</f>
        <v>0</v>
      </c>
      <c r="J184" s="23">
        <f t="shared" ref="J184:T184" si="120">$G184</f>
        <v>0</v>
      </c>
      <c r="K184" s="23">
        <f t="shared" si="120"/>
        <v>0</v>
      </c>
      <c r="L184" s="23">
        <f t="shared" si="120"/>
        <v>0</v>
      </c>
      <c r="M184" s="23">
        <f t="shared" si="120"/>
        <v>0</v>
      </c>
      <c r="N184" s="23">
        <f t="shared" si="120"/>
        <v>0</v>
      </c>
      <c r="O184" s="23">
        <f t="shared" si="120"/>
        <v>0</v>
      </c>
      <c r="P184" s="23">
        <f t="shared" si="120"/>
        <v>0</v>
      </c>
      <c r="Q184" s="23">
        <f t="shared" si="120"/>
        <v>0</v>
      </c>
      <c r="R184" s="23">
        <f t="shared" si="120"/>
        <v>0</v>
      </c>
      <c r="S184" s="23">
        <f t="shared" si="120"/>
        <v>0</v>
      </c>
      <c r="T184" s="104">
        <f t="shared" si="120"/>
        <v>0</v>
      </c>
      <c r="U184" s="97">
        <f>SUM(I184:T184)</f>
        <v>0</v>
      </c>
      <c r="V184" s="55"/>
      <c r="W184" s="55"/>
      <c r="X184" s="55"/>
      <c r="Y184" s="18"/>
      <c r="Z184" s="55"/>
      <c r="AA184" s="55"/>
      <c r="AB184" s="55"/>
    </row>
    <row r="185" spans="2:28" ht="16.8" customHeight="1" x14ac:dyDescent="0.2">
      <c r="B185" s="158"/>
      <c r="C185" s="161"/>
      <c r="D185" s="161"/>
      <c r="E185" s="168" t="s">
        <v>148</v>
      </c>
      <c r="F185" s="169"/>
      <c r="G185" s="39">
        <v>20</v>
      </c>
      <c r="H185" s="15" t="s">
        <v>39</v>
      </c>
      <c r="I185" s="24">
        <v>11</v>
      </c>
      <c r="J185" s="25">
        <v>9</v>
      </c>
      <c r="K185" s="25">
        <v>13</v>
      </c>
      <c r="L185" s="25">
        <v>12</v>
      </c>
      <c r="M185" s="25">
        <v>20</v>
      </c>
      <c r="N185" s="25">
        <v>20</v>
      </c>
      <c r="O185" s="25">
        <v>12</v>
      </c>
      <c r="P185" s="25">
        <v>10</v>
      </c>
      <c r="Q185" s="25">
        <v>9</v>
      </c>
      <c r="R185" s="25">
        <v>12</v>
      </c>
      <c r="S185" s="25">
        <v>9</v>
      </c>
      <c r="T185" s="101">
        <v>10</v>
      </c>
      <c r="U185" s="107">
        <f>SUM(I185:T185)</f>
        <v>147</v>
      </c>
      <c r="V185" s="54">
        <f>SUM(K185:T185)</f>
        <v>127</v>
      </c>
      <c r="W185" s="54">
        <f>U185</f>
        <v>147</v>
      </c>
      <c r="X185" s="54">
        <f>V185+W185</f>
        <v>274</v>
      </c>
      <c r="Y185" s="16"/>
      <c r="Z185" s="54"/>
      <c r="AA185" s="54"/>
      <c r="AB185" s="54"/>
    </row>
    <row r="186" spans="2:28" ht="16.8" customHeight="1" x14ac:dyDescent="0.2">
      <c r="B186" s="158"/>
      <c r="C186" s="161"/>
      <c r="D186" s="161"/>
      <c r="E186" s="172" t="s">
        <v>48</v>
      </c>
      <c r="F186" s="63" t="s">
        <v>49</v>
      </c>
      <c r="G186" s="51"/>
      <c r="H186" s="15" t="s">
        <v>31</v>
      </c>
      <c r="I186" s="58">
        <f>ROUNDDOWN(IF(I185&gt;120,IF(I185&gt;300,120*$G186+180*$G187+(I185-300)*$G188,120*$G186+(I185-120)*$G187),I185*$G186),2)</f>
        <v>0</v>
      </c>
      <c r="J186" s="59">
        <f t="shared" ref="J186:T186" si="121">ROUNDDOWN(IF(J185&gt;120,IF(J185&gt;300,120*$G186+180*$G187+(J185-300)*$G188,120*$G186+(J185-120)*$G187),J185*$G186),2)</f>
        <v>0</v>
      </c>
      <c r="K186" s="59">
        <f t="shared" si="121"/>
        <v>0</v>
      </c>
      <c r="L186" s="26">
        <f t="shared" si="121"/>
        <v>0</v>
      </c>
      <c r="M186" s="26">
        <f t="shared" si="121"/>
        <v>0</v>
      </c>
      <c r="N186" s="26">
        <f t="shared" si="121"/>
        <v>0</v>
      </c>
      <c r="O186" s="26">
        <f t="shared" si="121"/>
        <v>0</v>
      </c>
      <c r="P186" s="59">
        <f t="shared" si="121"/>
        <v>0</v>
      </c>
      <c r="Q186" s="59">
        <f t="shared" si="121"/>
        <v>0</v>
      </c>
      <c r="R186" s="59">
        <f t="shared" si="121"/>
        <v>0</v>
      </c>
      <c r="S186" s="59">
        <f t="shared" si="121"/>
        <v>0</v>
      </c>
      <c r="T186" s="102">
        <f t="shared" si="121"/>
        <v>0</v>
      </c>
      <c r="U186" s="99">
        <f>SUM(I186:T186)</f>
        <v>0</v>
      </c>
      <c r="V186" s="57"/>
      <c r="W186" s="57"/>
      <c r="X186" s="57"/>
      <c r="Y186" s="43"/>
      <c r="Z186" s="57"/>
      <c r="AA186" s="57"/>
      <c r="AB186" s="57"/>
    </row>
    <row r="187" spans="2:28" ht="16.8" customHeight="1" x14ac:dyDescent="0.2">
      <c r="B187" s="158"/>
      <c r="C187" s="161"/>
      <c r="D187" s="161"/>
      <c r="E187" s="172"/>
      <c r="F187" s="64" t="s">
        <v>50</v>
      </c>
      <c r="G187" s="31"/>
      <c r="H187" s="65" t="s">
        <v>32</v>
      </c>
      <c r="I187" s="66">
        <f t="shared" ref="I187:T187" si="122">INT(SUM(I184,I186))</f>
        <v>0</v>
      </c>
      <c r="J187" s="67">
        <f t="shared" si="122"/>
        <v>0</v>
      </c>
      <c r="K187" s="67">
        <f t="shared" si="122"/>
        <v>0</v>
      </c>
      <c r="L187" s="68">
        <f t="shared" si="122"/>
        <v>0</v>
      </c>
      <c r="M187" s="68">
        <f t="shared" si="122"/>
        <v>0</v>
      </c>
      <c r="N187" s="68">
        <f t="shared" si="122"/>
        <v>0</v>
      </c>
      <c r="O187" s="68">
        <f t="shared" si="122"/>
        <v>0</v>
      </c>
      <c r="P187" s="67">
        <f t="shared" si="122"/>
        <v>0</v>
      </c>
      <c r="Q187" s="67">
        <f t="shared" si="122"/>
        <v>0</v>
      </c>
      <c r="R187" s="67">
        <f t="shared" si="122"/>
        <v>0</v>
      </c>
      <c r="S187" s="67">
        <f t="shared" si="122"/>
        <v>0</v>
      </c>
      <c r="T187" s="105">
        <f t="shared" si="122"/>
        <v>0</v>
      </c>
      <c r="U187" s="69">
        <f>SUM(I187:T187)</f>
        <v>0</v>
      </c>
      <c r="V187" s="54"/>
      <c r="W187" s="54"/>
      <c r="X187" s="54"/>
      <c r="Y187" s="16"/>
      <c r="Z187" s="54">
        <f>SUM(K187:T187)</f>
        <v>0</v>
      </c>
      <c r="AA187" s="54">
        <f>U187</f>
        <v>0</v>
      </c>
      <c r="AB187" s="54">
        <f>Z187+AA187</f>
        <v>0</v>
      </c>
    </row>
    <row r="188" spans="2:28" ht="16.8" customHeight="1" x14ac:dyDescent="0.2">
      <c r="B188" s="159"/>
      <c r="C188" s="162"/>
      <c r="D188" s="162"/>
      <c r="E188" s="173"/>
      <c r="F188" s="70" t="s">
        <v>51</v>
      </c>
      <c r="G188" s="33"/>
      <c r="H188" s="71"/>
      <c r="I188" s="72"/>
      <c r="J188" s="73"/>
      <c r="K188" s="73"/>
      <c r="L188" s="74"/>
      <c r="M188" s="74"/>
      <c r="N188" s="74"/>
      <c r="O188" s="74"/>
      <c r="P188" s="73"/>
      <c r="Q188" s="73"/>
      <c r="R188" s="73"/>
      <c r="S188" s="73"/>
      <c r="T188" s="106"/>
      <c r="U188" s="108"/>
      <c r="V188" s="54"/>
      <c r="W188" s="54"/>
      <c r="X188" s="54"/>
      <c r="Y188" s="16"/>
      <c r="Z188" s="54"/>
      <c r="AA188" s="54"/>
      <c r="AB188" s="54"/>
    </row>
    <row r="189" spans="2:28" ht="16.8" customHeight="1" x14ac:dyDescent="0.2">
      <c r="B189" s="157">
        <f>B178+1</f>
        <v>17</v>
      </c>
      <c r="C189" s="160" t="s">
        <v>69</v>
      </c>
      <c r="D189" s="163" t="s">
        <v>45</v>
      </c>
      <c r="E189" s="166" t="s">
        <v>24</v>
      </c>
      <c r="F189" s="167"/>
      <c r="G189" s="32"/>
      <c r="H189" s="21" t="s">
        <v>25</v>
      </c>
      <c r="I189" s="22">
        <f>ROUNDDOWN($G189*$G191*$G192,2)</f>
        <v>0</v>
      </c>
      <c r="J189" s="23">
        <f t="shared" ref="J189:T189" si="123">ROUNDDOWN($G189*$G191*$G192,2)</f>
        <v>0</v>
      </c>
      <c r="K189" s="23">
        <f t="shared" si="123"/>
        <v>0</v>
      </c>
      <c r="L189" s="23">
        <f t="shared" si="123"/>
        <v>0</v>
      </c>
      <c r="M189" s="23">
        <f t="shared" si="123"/>
        <v>0</v>
      </c>
      <c r="N189" s="23">
        <f t="shared" si="123"/>
        <v>0</v>
      </c>
      <c r="O189" s="23">
        <f t="shared" si="123"/>
        <v>0</v>
      </c>
      <c r="P189" s="23">
        <f t="shared" si="123"/>
        <v>0</v>
      </c>
      <c r="Q189" s="23">
        <f t="shared" si="123"/>
        <v>0</v>
      </c>
      <c r="R189" s="23">
        <f t="shared" si="123"/>
        <v>0</v>
      </c>
      <c r="S189" s="23">
        <f t="shared" si="123"/>
        <v>0</v>
      </c>
      <c r="T189" s="104">
        <f t="shared" si="123"/>
        <v>0</v>
      </c>
      <c r="U189" s="97">
        <f t="shared" si="95"/>
        <v>0</v>
      </c>
      <c r="V189" s="55"/>
      <c r="W189" s="55"/>
      <c r="X189" s="55"/>
      <c r="Y189" s="18"/>
      <c r="Z189" s="55"/>
      <c r="AA189" s="55"/>
      <c r="AB189" s="55"/>
    </row>
    <row r="190" spans="2:28" ht="16.8" customHeight="1" x14ac:dyDescent="0.2">
      <c r="B190" s="158"/>
      <c r="C190" s="161"/>
      <c r="D190" s="164"/>
      <c r="E190" s="52" t="s">
        <v>36</v>
      </c>
      <c r="F190" s="56"/>
      <c r="G190" s="121" t="s">
        <v>145</v>
      </c>
      <c r="H190" s="15" t="s">
        <v>37</v>
      </c>
      <c r="I190" s="50"/>
      <c r="J190" s="36"/>
      <c r="K190" s="37"/>
      <c r="L190" s="28">
        <v>34</v>
      </c>
      <c r="M190" s="28">
        <v>56</v>
      </c>
      <c r="N190" s="28">
        <v>49</v>
      </c>
      <c r="O190" s="28">
        <v>22</v>
      </c>
      <c r="P190" s="37"/>
      <c r="Q190" s="37"/>
      <c r="R190" s="37"/>
      <c r="S190" s="37"/>
      <c r="T190" s="100"/>
      <c r="U190" s="69">
        <f t="shared" si="95"/>
        <v>161</v>
      </c>
      <c r="V190" s="55"/>
      <c r="W190" s="55"/>
      <c r="X190" s="55"/>
      <c r="Y190" s="18"/>
      <c r="Z190" s="55"/>
      <c r="AA190" s="55"/>
      <c r="AB190" s="55"/>
    </row>
    <row r="191" spans="2:28" ht="16.8" customHeight="1" x14ac:dyDescent="0.2">
      <c r="B191" s="158"/>
      <c r="C191" s="161"/>
      <c r="D191" s="164"/>
      <c r="E191" s="168" t="s">
        <v>26</v>
      </c>
      <c r="F191" s="169"/>
      <c r="G191" s="39">
        <v>9</v>
      </c>
      <c r="H191" s="15" t="s">
        <v>38</v>
      </c>
      <c r="I191" s="24">
        <v>65</v>
      </c>
      <c r="J191" s="25">
        <v>56</v>
      </c>
      <c r="K191" s="25">
        <v>59</v>
      </c>
      <c r="L191" s="25">
        <v>16</v>
      </c>
      <c r="M191" s="36"/>
      <c r="N191" s="36"/>
      <c r="O191" s="25">
        <v>32</v>
      </c>
      <c r="P191" s="25">
        <v>61</v>
      </c>
      <c r="Q191" s="25">
        <v>60</v>
      </c>
      <c r="R191" s="25">
        <v>78</v>
      </c>
      <c r="S191" s="25">
        <v>58</v>
      </c>
      <c r="T191" s="101">
        <v>57</v>
      </c>
      <c r="U191" s="69">
        <f t="shared" si="95"/>
        <v>542</v>
      </c>
      <c r="V191" s="54"/>
      <c r="W191" s="54"/>
      <c r="X191" s="54"/>
      <c r="Y191" s="16"/>
      <c r="Z191" s="54"/>
      <c r="AA191" s="54"/>
      <c r="AB191" s="54"/>
    </row>
    <row r="192" spans="2:28" ht="16.8" customHeight="1" x14ac:dyDescent="0.2">
      <c r="B192" s="158"/>
      <c r="C192" s="161"/>
      <c r="D192" s="164"/>
      <c r="E192" s="168" t="s">
        <v>27</v>
      </c>
      <c r="F192" s="169"/>
      <c r="G192" s="30">
        <v>0.95</v>
      </c>
      <c r="H192" s="15" t="s">
        <v>39</v>
      </c>
      <c r="I192" s="24">
        <f>SUM(I190:I191)</f>
        <v>65</v>
      </c>
      <c r="J192" s="25">
        <f t="shared" ref="J192:T192" si="124">SUM(J190:J191)</f>
        <v>56</v>
      </c>
      <c r="K192" s="25">
        <f t="shared" si="124"/>
        <v>59</v>
      </c>
      <c r="L192" s="25">
        <f t="shared" si="124"/>
        <v>50</v>
      </c>
      <c r="M192" s="25">
        <f t="shared" si="124"/>
        <v>56</v>
      </c>
      <c r="N192" s="25">
        <f t="shared" si="124"/>
        <v>49</v>
      </c>
      <c r="O192" s="25">
        <f t="shared" si="124"/>
        <v>54</v>
      </c>
      <c r="P192" s="25">
        <f t="shared" si="124"/>
        <v>61</v>
      </c>
      <c r="Q192" s="25">
        <f t="shared" si="124"/>
        <v>60</v>
      </c>
      <c r="R192" s="25">
        <f t="shared" si="124"/>
        <v>78</v>
      </c>
      <c r="S192" s="25">
        <f t="shared" si="124"/>
        <v>58</v>
      </c>
      <c r="T192" s="101">
        <f t="shared" si="124"/>
        <v>57</v>
      </c>
      <c r="U192" s="107">
        <f t="shared" si="95"/>
        <v>703</v>
      </c>
      <c r="V192" s="54">
        <f>SUM(K192:T192)</f>
        <v>582</v>
      </c>
      <c r="W192" s="57">
        <f>U192</f>
        <v>703</v>
      </c>
      <c r="X192" s="57">
        <f>V192+W192</f>
        <v>1285</v>
      </c>
      <c r="Y192" s="43"/>
      <c r="Z192" s="57"/>
      <c r="AA192" s="57"/>
      <c r="AB192" s="57"/>
    </row>
    <row r="193" spans="2:28" ht="16.8" customHeight="1" x14ac:dyDescent="0.2">
      <c r="B193" s="158"/>
      <c r="C193" s="161"/>
      <c r="D193" s="164"/>
      <c r="E193" s="170" t="s">
        <v>28</v>
      </c>
      <c r="F193" s="53" t="s">
        <v>29</v>
      </c>
      <c r="G193" s="31"/>
      <c r="H193" s="15" t="s">
        <v>31</v>
      </c>
      <c r="I193" s="58">
        <f>ROUNDDOWN($G193*I190+$G194*I191,2)</f>
        <v>0</v>
      </c>
      <c r="J193" s="59">
        <f t="shared" ref="J193:T193" si="125">ROUNDDOWN($G193*J190+$G194*J191,2)</f>
        <v>0</v>
      </c>
      <c r="K193" s="59">
        <f t="shared" si="125"/>
        <v>0</v>
      </c>
      <c r="L193" s="26">
        <f t="shared" si="125"/>
        <v>0</v>
      </c>
      <c r="M193" s="26">
        <f t="shared" si="125"/>
        <v>0</v>
      </c>
      <c r="N193" s="26">
        <f t="shared" si="125"/>
        <v>0</v>
      </c>
      <c r="O193" s="26">
        <f t="shared" si="125"/>
        <v>0</v>
      </c>
      <c r="P193" s="59">
        <f t="shared" si="125"/>
        <v>0</v>
      </c>
      <c r="Q193" s="59">
        <f t="shared" si="125"/>
        <v>0</v>
      </c>
      <c r="R193" s="59">
        <f t="shared" si="125"/>
        <v>0</v>
      </c>
      <c r="S193" s="59">
        <f t="shared" si="125"/>
        <v>0</v>
      </c>
      <c r="T193" s="102">
        <f t="shared" si="125"/>
        <v>0</v>
      </c>
      <c r="U193" s="99">
        <f t="shared" si="95"/>
        <v>0</v>
      </c>
      <c r="V193" s="54"/>
      <c r="W193" s="54"/>
      <c r="X193" s="54"/>
      <c r="Y193" s="16"/>
      <c r="Z193" s="54"/>
      <c r="AA193" s="54"/>
      <c r="AB193" s="54"/>
    </row>
    <row r="194" spans="2:28" ht="16.8" customHeight="1" x14ac:dyDescent="0.2">
      <c r="B194" s="158"/>
      <c r="C194" s="161"/>
      <c r="D194" s="165"/>
      <c r="E194" s="171"/>
      <c r="F194" s="19" t="s">
        <v>30</v>
      </c>
      <c r="G194" s="33"/>
      <c r="H194" s="20" t="s">
        <v>32</v>
      </c>
      <c r="I194" s="60">
        <f>INT(SUM(I189,I193))</f>
        <v>0</v>
      </c>
      <c r="J194" s="61">
        <f t="shared" ref="J194:T194" si="126">INT(SUM(J189,J193))</f>
        <v>0</v>
      </c>
      <c r="K194" s="61">
        <f t="shared" si="126"/>
        <v>0</v>
      </c>
      <c r="L194" s="27">
        <f t="shared" si="126"/>
        <v>0</v>
      </c>
      <c r="M194" s="27">
        <f t="shared" si="126"/>
        <v>0</v>
      </c>
      <c r="N194" s="27">
        <f t="shared" si="126"/>
        <v>0</v>
      </c>
      <c r="O194" s="27">
        <f t="shared" si="126"/>
        <v>0</v>
      </c>
      <c r="P194" s="61">
        <f t="shared" si="126"/>
        <v>0</v>
      </c>
      <c r="Q194" s="61">
        <f t="shared" si="126"/>
        <v>0</v>
      </c>
      <c r="R194" s="61">
        <f t="shared" si="126"/>
        <v>0</v>
      </c>
      <c r="S194" s="61">
        <f t="shared" si="126"/>
        <v>0</v>
      </c>
      <c r="T194" s="103">
        <f t="shared" si="126"/>
        <v>0</v>
      </c>
      <c r="U194" s="42">
        <f t="shared" si="95"/>
        <v>0</v>
      </c>
      <c r="V194" s="62"/>
      <c r="W194" s="54"/>
      <c r="X194" s="54"/>
      <c r="Y194" s="16"/>
      <c r="Z194" s="54">
        <f>SUM(K194:T194)</f>
        <v>0</v>
      </c>
      <c r="AA194" s="54">
        <f>U194</f>
        <v>0</v>
      </c>
      <c r="AB194" s="54">
        <f>Z194+AA194</f>
        <v>0</v>
      </c>
    </row>
    <row r="195" spans="2:28" ht="16.8" customHeight="1" x14ac:dyDescent="0.2">
      <c r="B195" s="158"/>
      <c r="C195" s="161"/>
      <c r="D195" s="160" t="s">
        <v>46</v>
      </c>
      <c r="E195" s="166" t="s">
        <v>47</v>
      </c>
      <c r="F195" s="167"/>
      <c r="G195" s="32"/>
      <c r="H195" s="21" t="s">
        <v>25</v>
      </c>
      <c r="I195" s="22">
        <f>$G195</f>
        <v>0</v>
      </c>
      <c r="J195" s="23">
        <f t="shared" ref="J195:T195" si="127">$G195</f>
        <v>0</v>
      </c>
      <c r="K195" s="23">
        <f t="shared" si="127"/>
        <v>0</v>
      </c>
      <c r="L195" s="23">
        <f t="shared" si="127"/>
        <v>0</v>
      </c>
      <c r="M195" s="23">
        <f t="shared" si="127"/>
        <v>0</v>
      </c>
      <c r="N195" s="23">
        <f t="shared" si="127"/>
        <v>0</v>
      </c>
      <c r="O195" s="23">
        <f t="shared" si="127"/>
        <v>0</v>
      </c>
      <c r="P195" s="23">
        <f t="shared" si="127"/>
        <v>0</v>
      </c>
      <c r="Q195" s="23">
        <f t="shared" si="127"/>
        <v>0</v>
      </c>
      <c r="R195" s="23">
        <f t="shared" si="127"/>
        <v>0</v>
      </c>
      <c r="S195" s="23">
        <f t="shared" si="127"/>
        <v>0</v>
      </c>
      <c r="T195" s="104">
        <f t="shared" si="127"/>
        <v>0</v>
      </c>
      <c r="U195" s="97">
        <f>SUM(I195:T195)</f>
        <v>0</v>
      </c>
      <c r="V195" s="55"/>
      <c r="W195" s="55"/>
      <c r="X195" s="55"/>
      <c r="Y195" s="18"/>
      <c r="Z195" s="55"/>
      <c r="AA195" s="55"/>
      <c r="AB195" s="55"/>
    </row>
    <row r="196" spans="2:28" ht="16.8" customHeight="1" x14ac:dyDescent="0.2">
      <c r="B196" s="158"/>
      <c r="C196" s="161"/>
      <c r="D196" s="161"/>
      <c r="E196" s="168" t="s">
        <v>148</v>
      </c>
      <c r="F196" s="169"/>
      <c r="G196" s="39">
        <v>30</v>
      </c>
      <c r="H196" s="15" t="s">
        <v>39</v>
      </c>
      <c r="I196" s="24">
        <v>1</v>
      </c>
      <c r="J196" s="25">
        <v>1</v>
      </c>
      <c r="K196" s="25">
        <v>3</v>
      </c>
      <c r="L196" s="25">
        <v>3</v>
      </c>
      <c r="M196" s="25">
        <v>21</v>
      </c>
      <c r="N196" s="25">
        <v>19</v>
      </c>
      <c r="O196" s="25">
        <v>12</v>
      </c>
      <c r="P196" s="25">
        <v>1</v>
      </c>
      <c r="Q196" s="25">
        <v>1</v>
      </c>
      <c r="R196" s="25">
        <v>23</v>
      </c>
      <c r="S196" s="25">
        <v>48</v>
      </c>
      <c r="T196" s="101">
        <v>5</v>
      </c>
      <c r="U196" s="107">
        <f>SUM(I196:T196)</f>
        <v>138</v>
      </c>
      <c r="V196" s="54">
        <f>SUM(K196:T196)</f>
        <v>136</v>
      </c>
      <c r="W196" s="54">
        <f>U196</f>
        <v>138</v>
      </c>
      <c r="X196" s="54">
        <f>V196+W196</f>
        <v>274</v>
      </c>
      <c r="Y196" s="16"/>
      <c r="Z196" s="54"/>
      <c r="AA196" s="54"/>
      <c r="AB196" s="54"/>
    </row>
    <row r="197" spans="2:28" ht="16.8" customHeight="1" x14ac:dyDescent="0.2">
      <c r="B197" s="158"/>
      <c r="C197" s="161"/>
      <c r="D197" s="161"/>
      <c r="E197" s="172" t="s">
        <v>48</v>
      </c>
      <c r="F197" s="63" t="s">
        <v>49</v>
      </c>
      <c r="G197" s="51"/>
      <c r="H197" s="15" t="s">
        <v>31</v>
      </c>
      <c r="I197" s="58">
        <f>ROUNDDOWN(IF(I196&gt;120,IF(I196&gt;300,120*$G197+180*$G198+(I196-300)*$G199,120*$G197+(I196-120)*$G198),I196*$G197),2)</f>
        <v>0</v>
      </c>
      <c r="J197" s="59">
        <f t="shared" ref="J197:T197" si="128">ROUNDDOWN(IF(J196&gt;120,IF(J196&gt;300,120*$G197+180*$G198+(J196-300)*$G199,120*$G197+(J196-120)*$G198),J196*$G197),2)</f>
        <v>0</v>
      </c>
      <c r="K197" s="59">
        <f t="shared" si="128"/>
        <v>0</v>
      </c>
      <c r="L197" s="26">
        <f t="shared" si="128"/>
        <v>0</v>
      </c>
      <c r="M197" s="26">
        <f t="shared" si="128"/>
        <v>0</v>
      </c>
      <c r="N197" s="26">
        <f t="shared" si="128"/>
        <v>0</v>
      </c>
      <c r="O197" s="26">
        <f t="shared" si="128"/>
        <v>0</v>
      </c>
      <c r="P197" s="59">
        <f t="shared" si="128"/>
        <v>0</v>
      </c>
      <c r="Q197" s="59">
        <f t="shared" si="128"/>
        <v>0</v>
      </c>
      <c r="R197" s="59">
        <f t="shared" si="128"/>
        <v>0</v>
      </c>
      <c r="S197" s="59">
        <f t="shared" si="128"/>
        <v>0</v>
      </c>
      <c r="T197" s="102">
        <f t="shared" si="128"/>
        <v>0</v>
      </c>
      <c r="U197" s="99">
        <f>SUM(I197:T197)</f>
        <v>0</v>
      </c>
      <c r="V197" s="57"/>
      <c r="W197" s="57"/>
      <c r="X197" s="57"/>
      <c r="Y197" s="43"/>
      <c r="Z197" s="57"/>
      <c r="AA197" s="57"/>
      <c r="AB197" s="57"/>
    </row>
    <row r="198" spans="2:28" ht="16.8" customHeight="1" x14ac:dyDescent="0.2">
      <c r="B198" s="158"/>
      <c r="C198" s="161"/>
      <c r="D198" s="161"/>
      <c r="E198" s="172"/>
      <c r="F198" s="64" t="s">
        <v>50</v>
      </c>
      <c r="G198" s="31"/>
      <c r="H198" s="65" t="s">
        <v>32</v>
      </c>
      <c r="I198" s="66">
        <f>INT(SUM(I195,I197))</f>
        <v>0</v>
      </c>
      <c r="J198" s="67">
        <f>INT(SUM(J195,J197))</f>
        <v>0</v>
      </c>
      <c r="K198" s="67">
        <f t="shared" ref="K198:T198" si="129">INT(SUM(K195,K197))</f>
        <v>0</v>
      </c>
      <c r="L198" s="68">
        <f t="shared" si="129"/>
        <v>0</v>
      </c>
      <c r="M198" s="68">
        <f t="shared" si="129"/>
        <v>0</v>
      </c>
      <c r="N198" s="68">
        <f t="shared" si="129"/>
        <v>0</v>
      </c>
      <c r="O198" s="68">
        <f t="shared" si="129"/>
        <v>0</v>
      </c>
      <c r="P198" s="67">
        <f t="shared" si="129"/>
        <v>0</v>
      </c>
      <c r="Q198" s="67">
        <f t="shared" si="129"/>
        <v>0</v>
      </c>
      <c r="R198" s="67">
        <f t="shared" si="129"/>
        <v>0</v>
      </c>
      <c r="S198" s="67">
        <f t="shared" si="129"/>
        <v>0</v>
      </c>
      <c r="T198" s="105">
        <f t="shared" si="129"/>
        <v>0</v>
      </c>
      <c r="U198" s="69">
        <f>SUM(I198:T198)</f>
        <v>0</v>
      </c>
      <c r="V198" s="54"/>
      <c r="W198" s="54"/>
      <c r="X198" s="54"/>
      <c r="Y198" s="16"/>
      <c r="Z198" s="54">
        <f>SUM(K198:T198)</f>
        <v>0</v>
      </c>
      <c r="AA198" s="54">
        <f>U198</f>
        <v>0</v>
      </c>
      <c r="AB198" s="54">
        <f>Z198+AA198</f>
        <v>0</v>
      </c>
    </row>
    <row r="199" spans="2:28" ht="16.8" customHeight="1" x14ac:dyDescent="0.2">
      <c r="B199" s="159"/>
      <c r="C199" s="162"/>
      <c r="D199" s="162"/>
      <c r="E199" s="173"/>
      <c r="F199" s="70" t="s">
        <v>51</v>
      </c>
      <c r="G199" s="33"/>
      <c r="H199" s="71"/>
      <c r="I199" s="72"/>
      <c r="J199" s="73"/>
      <c r="K199" s="73"/>
      <c r="L199" s="74"/>
      <c r="M199" s="74"/>
      <c r="N199" s="74"/>
      <c r="O199" s="74"/>
      <c r="P199" s="73"/>
      <c r="Q199" s="73"/>
      <c r="R199" s="73"/>
      <c r="S199" s="73"/>
      <c r="T199" s="106"/>
      <c r="U199" s="108"/>
      <c r="V199" s="54"/>
      <c r="W199" s="54"/>
      <c r="X199" s="54"/>
      <c r="Y199" s="16"/>
      <c r="Z199" s="54"/>
      <c r="AA199" s="54"/>
      <c r="AB199" s="54"/>
    </row>
    <row r="200" spans="2:28" ht="16.8" customHeight="1" x14ac:dyDescent="0.2">
      <c r="B200" s="157">
        <f>B189+1</f>
        <v>18</v>
      </c>
      <c r="C200" s="160" t="s">
        <v>70</v>
      </c>
      <c r="D200" s="163" t="s">
        <v>45</v>
      </c>
      <c r="E200" s="166" t="s">
        <v>24</v>
      </c>
      <c r="F200" s="167"/>
      <c r="G200" s="32"/>
      <c r="H200" s="21" t="s">
        <v>25</v>
      </c>
      <c r="I200" s="22">
        <f>ROUNDDOWN($G200*$G202*$G203,2)</f>
        <v>0</v>
      </c>
      <c r="J200" s="23">
        <f t="shared" ref="J200:T200" si="130">ROUNDDOWN($G200*$G202*$G203,2)</f>
        <v>0</v>
      </c>
      <c r="K200" s="23">
        <f t="shared" si="130"/>
        <v>0</v>
      </c>
      <c r="L200" s="23">
        <f t="shared" si="130"/>
        <v>0</v>
      </c>
      <c r="M200" s="23">
        <f t="shared" si="130"/>
        <v>0</v>
      </c>
      <c r="N200" s="23">
        <f t="shared" si="130"/>
        <v>0</v>
      </c>
      <c r="O200" s="23">
        <f t="shared" si="130"/>
        <v>0</v>
      </c>
      <c r="P200" s="23">
        <f t="shared" si="130"/>
        <v>0</v>
      </c>
      <c r="Q200" s="23">
        <f t="shared" si="130"/>
        <v>0</v>
      </c>
      <c r="R200" s="23">
        <f t="shared" si="130"/>
        <v>0</v>
      </c>
      <c r="S200" s="23">
        <f t="shared" si="130"/>
        <v>0</v>
      </c>
      <c r="T200" s="104">
        <f t="shared" si="130"/>
        <v>0</v>
      </c>
      <c r="U200" s="97">
        <f t="shared" si="95"/>
        <v>0</v>
      </c>
      <c r="V200" s="55"/>
      <c r="W200" s="55"/>
      <c r="X200" s="55"/>
      <c r="Y200" s="18"/>
      <c r="Z200" s="55"/>
      <c r="AA200" s="55"/>
      <c r="AB200" s="55"/>
    </row>
    <row r="201" spans="2:28" ht="16.8" customHeight="1" x14ac:dyDescent="0.2">
      <c r="B201" s="158"/>
      <c r="C201" s="161"/>
      <c r="D201" s="164"/>
      <c r="E201" s="52" t="s">
        <v>36</v>
      </c>
      <c r="F201" s="56"/>
      <c r="G201" s="121" t="s">
        <v>145</v>
      </c>
      <c r="H201" s="15" t="s">
        <v>37</v>
      </c>
      <c r="I201" s="50"/>
      <c r="J201" s="36"/>
      <c r="K201" s="37"/>
      <c r="L201" s="28">
        <v>190</v>
      </c>
      <c r="M201" s="28">
        <v>305</v>
      </c>
      <c r="N201" s="28">
        <v>272</v>
      </c>
      <c r="O201" s="28">
        <v>123</v>
      </c>
      <c r="P201" s="37"/>
      <c r="Q201" s="37"/>
      <c r="R201" s="37"/>
      <c r="S201" s="37"/>
      <c r="T201" s="100"/>
      <c r="U201" s="69">
        <f t="shared" si="95"/>
        <v>890</v>
      </c>
      <c r="V201" s="55"/>
      <c r="W201" s="55"/>
      <c r="X201" s="55"/>
      <c r="Y201" s="18"/>
      <c r="Z201" s="55"/>
      <c r="AA201" s="55"/>
      <c r="AB201" s="55"/>
    </row>
    <row r="202" spans="2:28" ht="16.8" customHeight="1" x14ac:dyDescent="0.2">
      <c r="B202" s="158"/>
      <c r="C202" s="161"/>
      <c r="D202" s="164"/>
      <c r="E202" s="168" t="s">
        <v>26</v>
      </c>
      <c r="F202" s="169"/>
      <c r="G202" s="39">
        <v>7</v>
      </c>
      <c r="H202" s="15" t="s">
        <v>38</v>
      </c>
      <c r="I202" s="24">
        <v>304</v>
      </c>
      <c r="J202" s="25">
        <v>292</v>
      </c>
      <c r="K202" s="25">
        <v>313</v>
      </c>
      <c r="L202" s="25">
        <v>82</v>
      </c>
      <c r="M202" s="36"/>
      <c r="N202" s="36"/>
      <c r="O202" s="25">
        <v>189</v>
      </c>
      <c r="P202" s="25">
        <v>303</v>
      </c>
      <c r="Q202" s="25">
        <v>292</v>
      </c>
      <c r="R202" s="25">
        <v>350</v>
      </c>
      <c r="S202" s="25">
        <v>289</v>
      </c>
      <c r="T202" s="101">
        <v>332</v>
      </c>
      <c r="U202" s="69">
        <f t="shared" si="95"/>
        <v>2746</v>
      </c>
      <c r="V202" s="54"/>
      <c r="W202" s="54"/>
      <c r="X202" s="54"/>
      <c r="Y202" s="16"/>
      <c r="Z202" s="54"/>
      <c r="AA202" s="54"/>
      <c r="AB202" s="54"/>
    </row>
    <row r="203" spans="2:28" ht="16.8" customHeight="1" x14ac:dyDescent="0.2">
      <c r="B203" s="158"/>
      <c r="C203" s="161"/>
      <c r="D203" s="164"/>
      <c r="E203" s="168" t="s">
        <v>27</v>
      </c>
      <c r="F203" s="169"/>
      <c r="G203" s="30">
        <v>0.95</v>
      </c>
      <c r="H203" s="15" t="s">
        <v>39</v>
      </c>
      <c r="I203" s="24">
        <f>SUM(I201:I202)</f>
        <v>304</v>
      </c>
      <c r="J203" s="25">
        <f t="shared" ref="J203:T203" si="131">SUM(J201:J202)</f>
        <v>292</v>
      </c>
      <c r="K203" s="25">
        <f t="shared" si="131"/>
        <v>313</v>
      </c>
      <c r="L203" s="25">
        <f t="shared" si="131"/>
        <v>272</v>
      </c>
      <c r="M203" s="25">
        <f t="shared" si="131"/>
        <v>305</v>
      </c>
      <c r="N203" s="25">
        <f t="shared" si="131"/>
        <v>272</v>
      </c>
      <c r="O203" s="25">
        <f t="shared" si="131"/>
        <v>312</v>
      </c>
      <c r="P203" s="25">
        <f t="shared" si="131"/>
        <v>303</v>
      </c>
      <c r="Q203" s="25">
        <f t="shared" si="131"/>
        <v>292</v>
      </c>
      <c r="R203" s="25">
        <f t="shared" si="131"/>
        <v>350</v>
      </c>
      <c r="S203" s="25">
        <f t="shared" si="131"/>
        <v>289</v>
      </c>
      <c r="T203" s="101">
        <f t="shared" si="131"/>
        <v>332</v>
      </c>
      <c r="U203" s="107">
        <f t="shared" si="95"/>
        <v>3636</v>
      </c>
      <c r="V203" s="54">
        <f>SUM(K203:T203)</f>
        <v>3040</v>
      </c>
      <c r="W203" s="57">
        <f>U203</f>
        <v>3636</v>
      </c>
      <c r="X203" s="57">
        <f>V203+W203</f>
        <v>6676</v>
      </c>
      <c r="Y203" s="43"/>
      <c r="Z203" s="57"/>
      <c r="AA203" s="57"/>
      <c r="AB203" s="57"/>
    </row>
    <row r="204" spans="2:28" ht="16.8" customHeight="1" x14ac:dyDescent="0.2">
      <c r="B204" s="158"/>
      <c r="C204" s="161"/>
      <c r="D204" s="164"/>
      <c r="E204" s="170" t="s">
        <v>28</v>
      </c>
      <c r="F204" s="53" t="s">
        <v>29</v>
      </c>
      <c r="G204" s="31"/>
      <c r="H204" s="15" t="s">
        <v>31</v>
      </c>
      <c r="I204" s="58">
        <f>ROUNDDOWN($G204*I201+$G205*I202,2)</f>
        <v>0</v>
      </c>
      <c r="J204" s="59">
        <f t="shared" ref="J204:T204" si="132">ROUNDDOWN($G204*J201+$G205*J202,2)</f>
        <v>0</v>
      </c>
      <c r="K204" s="59">
        <f t="shared" si="132"/>
        <v>0</v>
      </c>
      <c r="L204" s="26">
        <f t="shared" si="132"/>
        <v>0</v>
      </c>
      <c r="M204" s="26">
        <f t="shared" si="132"/>
        <v>0</v>
      </c>
      <c r="N204" s="26">
        <f t="shared" si="132"/>
        <v>0</v>
      </c>
      <c r="O204" s="26">
        <f t="shared" si="132"/>
        <v>0</v>
      </c>
      <c r="P204" s="59">
        <f t="shared" si="132"/>
        <v>0</v>
      </c>
      <c r="Q204" s="59">
        <f t="shared" si="132"/>
        <v>0</v>
      </c>
      <c r="R204" s="59">
        <f t="shared" si="132"/>
        <v>0</v>
      </c>
      <c r="S204" s="59">
        <f t="shared" si="132"/>
        <v>0</v>
      </c>
      <c r="T204" s="102">
        <f t="shared" si="132"/>
        <v>0</v>
      </c>
      <c r="U204" s="99">
        <f t="shared" si="95"/>
        <v>0</v>
      </c>
      <c r="V204" s="54"/>
      <c r="W204" s="54"/>
      <c r="X204" s="54"/>
      <c r="Y204" s="16"/>
      <c r="Z204" s="54"/>
      <c r="AA204" s="54"/>
      <c r="AB204" s="54"/>
    </row>
    <row r="205" spans="2:28" ht="16.8" customHeight="1" x14ac:dyDescent="0.2">
      <c r="B205" s="158"/>
      <c r="C205" s="161"/>
      <c r="D205" s="165"/>
      <c r="E205" s="171"/>
      <c r="F205" s="19" t="s">
        <v>30</v>
      </c>
      <c r="G205" s="33"/>
      <c r="H205" s="20" t="s">
        <v>32</v>
      </c>
      <c r="I205" s="60">
        <f>INT(SUM(I200,I204))</f>
        <v>0</v>
      </c>
      <c r="J205" s="61">
        <f t="shared" ref="J205:T205" si="133">INT(SUM(J200,J204))</f>
        <v>0</v>
      </c>
      <c r="K205" s="61">
        <f t="shared" si="133"/>
        <v>0</v>
      </c>
      <c r="L205" s="27">
        <f t="shared" si="133"/>
        <v>0</v>
      </c>
      <c r="M205" s="27">
        <f t="shared" si="133"/>
        <v>0</v>
      </c>
      <c r="N205" s="27">
        <f t="shared" si="133"/>
        <v>0</v>
      </c>
      <c r="O205" s="27">
        <f t="shared" si="133"/>
        <v>0</v>
      </c>
      <c r="P205" s="61">
        <f t="shared" si="133"/>
        <v>0</v>
      </c>
      <c r="Q205" s="61">
        <f>INT(SUM(Q200,Q204))</f>
        <v>0</v>
      </c>
      <c r="R205" s="61">
        <f t="shared" si="133"/>
        <v>0</v>
      </c>
      <c r="S205" s="61">
        <f t="shared" si="133"/>
        <v>0</v>
      </c>
      <c r="T205" s="103">
        <f t="shared" si="133"/>
        <v>0</v>
      </c>
      <c r="U205" s="42">
        <f t="shared" si="95"/>
        <v>0</v>
      </c>
      <c r="V205" s="62"/>
      <c r="W205" s="54"/>
      <c r="X205" s="54"/>
      <c r="Y205" s="16"/>
      <c r="Z205" s="54">
        <f>SUM(K205:T205)</f>
        <v>0</v>
      </c>
      <c r="AA205" s="54">
        <f>U205</f>
        <v>0</v>
      </c>
      <c r="AB205" s="54">
        <f>Z205+AA205</f>
        <v>0</v>
      </c>
    </row>
    <row r="206" spans="2:28" ht="16.8" customHeight="1" x14ac:dyDescent="0.2">
      <c r="B206" s="158"/>
      <c r="C206" s="161"/>
      <c r="D206" s="160" t="s">
        <v>46</v>
      </c>
      <c r="E206" s="166" t="s">
        <v>47</v>
      </c>
      <c r="F206" s="167"/>
      <c r="G206" s="32"/>
      <c r="H206" s="21" t="s">
        <v>25</v>
      </c>
      <c r="I206" s="22">
        <f>$G206</f>
        <v>0</v>
      </c>
      <c r="J206" s="23">
        <f t="shared" ref="J206:T206" si="134">$G206</f>
        <v>0</v>
      </c>
      <c r="K206" s="23">
        <f t="shared" si="134"/>
        <v>0</v>
      </c>
      <c r="L206" s="23">
        <f t="shared" si="134"/>
        <v>0</v>
      </c>
      <c r="M206" s="23">
        <f t="shared" si="134"/>
        <v>0</v>
      </c>
      <c r="N206" s="23">
        <f t="shared" si="134"/>
        <v>0</v>
      </c>
      <c r="O206" s="23">
        <f t="shared" si="134"/>
        <v>0</v>
      </c>
      <c r="P206" s="23">
        <f t="shared" si="134"/>
        <v>0</v>
      </c>
      <c r="Q206" s="23">
        <f t="shared" si="134"/>
        <v>0</v>
      </c>
      <c r="R206" s="23">
        <f t="shared" si="134"/>
        <v>0</v>
      </c>
      <c r="S206" s="23">
        <f t="shared" si="134"/>
        <v>0</v>
      </c>
      <c r="T206" s="104">
        <f t="shared" si="134"/>
        <v>0</v>
      </c>
      <c r="U206" s="97">
        <f>SUM(I206:T206)</f>
        <v>0</v>
      </c>
      <c r="V206" s="55"/>
      <c r="W206" s="55"/>
      <c r="X206" s="55"/>
      <c r="Y206" s="18"/>
      <c r="Z206" s="55"/>
      <c r="AA206" s="55"/>
      <c r="AB206" s="55"/>
    </row>
    <row r="207" spans="2:28" ht="16.8" customHeight="1" x14ac:dyDescent="0.2">
      <c r="B207" s="158"/>
      <c r="C207" s="161"/>
      <c r="D207" s="161"/>
      <c r="E207" s="168" t="s">
        <v>148</v>
      </c>
      <c r="F207" s="169"/>
      <c r="G207" s="39">
        <v>15</v>
      </c>
      <c r="H207" s="15" t="s">
        <v>39</v>
      </c>
      <c r="I207" s="24">
        <v>1</v>
      </c>
      <c r="J207" s="25">
        <v>1</v>
      </c>
      <c r="K207" s="25">
        <v>1</v>
      </c>
      <c r="L207" s="25">
        <v>1</v>
      </c>
      <c r="M207" s="25">
        <v>1</v>
      </c>
      <c r="N207" s="25">
        <v>1</v>
      </c>
      <c r="O207" s="25">
        <v>1</v>
      </c>
      <c r="P207" s="25">
        <v>1</v>
      </c>
      <c r="Q207" s="25">
        <v>50</v>
      </c>
      <c r="R207" s="25">
        <v>10</v>
      </c>
      <c r="S207" s="25">
        <v>23</v>
      </c>
      <c r="T207" s="101">
        <v>2</v>
      </c>
      <c r="U207" s="107">
        <f>SUM(I207:T207)</f>
        <v>93</v>
      </c>
      <c r="V207" s="54">
        <f>SUM(K207:T207)</f>
        <v>91</v>
      </c>
      <c r="W207" s="54">
        <f>U207</f>
        <v>93</v>
      </c>
      <c r="X207" s="54">
        <f>V207+W207</f>
        <v>184</v>
      </c>
      <c r="Y207" s="16"/>
      <c r="Z207" s="54"/>
      <c r="AA207" s="54"/>
      <c r="AB207" s="54"/>
    </row>
    <row r="208" spans="2:28" ht="16.8" customHeight="1" x14ac:dyDescent="0.2">
      <c r="B208" s="158"/>
      <c r="C208" s="161"/>
      <c r="D208" s="161"/>
      <c r="E208" s="172" t="s">
        <v>48</v>
      </c>
      <c r="F208" s="63" t="s">
        <v>49</v>
      </c>
      <c r="G208" s="51"/>
      <c r="H208" s="15" t="s">
        <v>31</v>
      </c>
      <c r="I208" s="58">
        <f>ROUNDDOWN(IF(I207&gt;120,IF(I207&gt;300,120*$G208+180*$G209+(I207-300)*$G210,120*$G208+(I207-120)*$G209),I207*$G208),2)</f>
        <v>0</v>
      </c>
      <c r="J208" s="59">
        <f t="shared" ref="J208:T208" si="135">ROUNDDOWN(IF(J207&gt;120,IF(J207&gt;300,120*$G208+180*$G209+(J207-300)*$G210,120*$G208+(J207-120)*$G209),J207*$G208),2)</f>
        <v>0</v>
      </c>
      <c r="K208" s="59">
        <f t="shared" si="135"/>
        <v>0</v>
      </c>
      <c r="L208" s="26">
        <f t="shared" si="135"/>
        <v>0</v>
      </c>
      <c r="M208" s="26">
        <f t="shared" si="135"/>
        <v>0</v>
      </c>
      <c r="N208" s="26">
        <f t="shared" si="135"/>
        <v>0</v>
      </c>
      <c r="O208" s="26">
        <f t="shared" si="135"/>
        <v>0</v>
      </c>
      <c r="P208" s="59">
        <f t="shared" si="135"/>
        <v>0</v>
      </c>
      <c r="Q208" s="59">
        <f t="shared" si="135"/>
        <v>0</v>
      </c>
      <c r="R208" s="59">
        <f t="shared" si="135"/>
        <v>0</v>
      </c>
      <c r="S208" s="59">
        <f t="shared" si="135"/>
        <v>0</v>
      </c>
      <c r="T208" s="102">
        <f t="shared" si="135"/>
        <v>0</v>
      </c>
      <c r="U208" s="99">
        <f>SUM(I208:T208)</f>
        <v>0</v>
      </c>
      <c r="V208" s="57"/>
      <c r="W208" s="57"/>
      <c r="X208" s="57"/>
      <c r="Y208" s="43"/>
      <c r="Z208" s="57"/>
      <c r="AA208" s="57"/>
      <c r="AB208" s="57"/>
    </row>
    <row r="209" spans="2:28" ht="16.8" customHeight="1" x14ac:dyDescent="0.2">
      <c r="B209" s="158"/>
      <c r="C209" s="161"/>
      <c r="D209" s="161"/>
      <c r="E209" s="172"/>
      <c r="F209" s="64" t="s">
        <v>50</v>
      </c>
      <c r="G209" s="31"/>
      <c r="H209" s="65" t="s">
        <v>32</v>
      </c>
      <c r="I209" s="66">
        <f>INT(SUM(I206,I208))</f>
        <v>0</v>
      </c>
      <c r="J209" s="67">
        <f>INT(SUM(J206,J208))</f>
        <v>0</v>
      </c>
      <c r="K209" s="67">
        <f t="shared" ref="K209:T209" si="136">INT(SUM(K206,K208))</f>
        <v>0</v>
      </c>
      <c r="L209" s="68">
        <f t="shared" si="136"/>
        <v>0</v>
      </c>
      <c r="M209" s="68">
        <f t="shared" si="136"/>
        <v>0</v>
      </c>
      <c r="N209" s="68">
        <f t="shared" si="136"/>
        <v>0</v>
      </c>
      <c r="O209" s="68">
        <f t="shared" si="136"/>
        <v>0</v>
      </c>
      <c r="P209" s="67">
        <f t="shared" si="136"/>
        <v>0</v>
      </c>
      <c r="Q209" s="67">
        <f t="shared" si="136"/>
        <v>0</v>
      </c>
      <c r="R209" s="67">
        <f t="shared" si="136"/>
        <v>0</v>
      </c>
      <c r="S209" s="67">
        <f t="shared" si="136"/>
        <v>0</v>
      </c>
      <c r="T209" s="105">
        <f t="shared" si="136"/>
        <v>0</v>
      </c>
      <c r="U209" s="69">
        <f>SUM(I209:T209)</f>
        <v>0</v>
      </c>
      <c r="V209" s="54"/>
      <c r="W209" s="54"/>
      <c r="X209" s="54"/>
      <c r="Y209" s="16"/>
      <c r="Z209" s="54">
        <f>SUM(K209:T209)</f>
        <v>0</v>
      </c>
      <c r="AA209" s="54">
        <f>U209</f>
        <v>0</v>
      </c>
      <c r="AB209" s="54">
        <f>Z209+AA209</f>
        <v>0</v>
      </c>
    </row>
    <row r="210" spans="2:28" ht="16.8" customHeight="1" x14ac:dyDescent="0.2">
      <c r="B210" s="159"/>
      <c r="C210" s="162"/>
      <c r="D210" s="162"/>
      <c r="E210" s="173"/>
      <c r="F210" s="70" t="s">
        <v>51</v>
      </c>
      <c r="G210" s="33"/>
      <c r="H210" s="71"/>
      <c r="I210" s="72"/>
      <c r="J210" s="73"/>
      <c r="K210" s="73"/>
      <c r="L210" s="74"/>
      <c r="M210" s="74"/>
      <c r="N210" s="74"/>
      <c r="O210" s="74"/>
      <c r="P210" s="73"/>
      <c r="Q210" s="73"/>
      <c r="R210" s="73"/>
      <c r="S210" s="73"/>
      <c r="T210" s="106"/>
      <c r="U210" s="108"/>
      <c r="V210" s="54"/>
      <c r="W210" s="54"/>
      <c r="X210" s="54"/>
      <c r="Y210" s="16"/>
      <c r="Z210" s="54"/>
      <c r="AA210" s="54"/>
      <c r="AB210" s="54"/>
    </row>
    <row r="211" spans="2:28" ht="16.8" customHeight="1" x14ac:dyDescent="0.2">
      <c r="B211" s="157">
        <f>B200+1</f>
        <v>19</v>
      </c>
      <c r="C211" s="160" t="s">
        <v>71</v>
      </c>
      <c r="D211" s="163" t="s">
        <v>45</v>
      </c>
      <c r="E211" s="166" t="s">
        <v>24</v>
      </c>
      <c r="F211" s="167"/>
      <c r="G211" s="32"/>
      <c r="H211" s="21" t="s">
        <v>25</v>
      </c>
      <c r="I211" s="22">
        <f>ROUNDDOWN($G211*$G213*$G214,2)</f>
        <v>0</v>
      </c>
      <c r="J211" s="23">
        <f t="shared" ref="J211:T211" si="137">ROUNDDOWN($G211*$G213*$G214,2)</f>
        <v>0</v>
      </c>
      <c r="K211" s="23">
        <f t="shared" si="137"/>
        <v>0</v>
      </c>
      <c r="L211" s="23">
        <f t="shared" si="137"/>
        <v>0</v>
      </c>
      <c r="M211" s="23">
        <f t="shared" si="137"/>
        <v>0</v>
      </c>
      <c r="N211" s="23">
        <f t="shared" si="137"/>
        <v>0</v>
      </c>
      <c r="O211" s="23">
        <f t="shared" si="137"/>
        <v>0</v>
      </c>
      <c r="P211" s="23">
        <f t="shared" si="137"/>
        <v>0</v>
      </c>
      <c r="Q211" s="23">
        <f t="shared" si="137"/>
        <v>0</v>
      </c>
      <c r="R211" s="23">
        <f t="shared" si="137"/>
        <v>0</v>
      </c>
      <c r="S211" s="23">
        <f t="shared" si="137"/>
        <v>0</v>
      </c>
      <c r="T211" s="104">
        <f t="shared" si="137"/>
        <v>0</v>
      </c>
      <c r="U211" s="97">
        <f t="shared" si="95"/>
        <v>0</v>
      </c>
      <c r="V211" s="55"/>
      <c r="W211" s="55"/>
      <c r="X211" s="55"/>
      <c r="Y211" s="18"/>
      <c r="Z211" s="55"/>
      <c r="AA211" s="55"/>
      <c r="AB211" s="55"/>
    </row>
    <row r="212" spans="2:28" ht="16.8" customHeight="1" x14ac:dyDescent="0.2">
      <c r="B212" s="158"/>
      <c r="C212" s="161"/>
      <c r="D212" s="164"/>
      <c r="E212" s="52" t="s">
        <v>36</v>
      </c>
      <c r="F212" s="56"/>
      <c r="G212" s="121" t="s">
        <v>145</v>
      </c>
      <c r="H212" s="15" t="s">
        <v>37</v>
      </c>
      <c r="I212" s="50"/>
      <c r="J212" s="36"/>
      <c r="K212" s="37"/>
      <c r="L212" s="28">
        <v>1</v>
      </c>
      <c r="M212" s="28">
        <v>24</v>
      </c>
      <c r="N212" s="28">
        <v>70</v>
      </c>
      <c r="O212" s="28">
        <v>1</v>
      </c>
      <c r="P212" s="37"/>
      <c r="Q212" s="37"/>
      <c r="R212" s="37"/>
      <c r="S212" s="37"/>
      <c r="T212" s="100"/>
      <c r="U212" s="69">
        <f t="shared" si="95"/>
        <v>96</v>
      </c>
      <c r="V212" s="55"/>
      <c r="W212" s="55"/>
      <c r="X212" s="55"/>
      <c r="Y212" s="18"/>
      <c r="Z212" s="55"/>
      <c r="AA212" s="55"/>
      <c r="AB212" s="55"/>
    </row>
    <row r="213" spans="2:28" ht="16.8" customHeight="1" x14ac:dyDescent="0.2">
      <c r="B213" s="158"/>
      <c r="C213" s="161"/>
      <c r="D213" s="164"/>
      <c r="E213" s="168" t="s">
        <v>26</v>
      </c>
      <c r="F213" s="169"/>
      <c r="G213" s="39">
        <v>5</v>
      </c>
      <c r="H213" s="15" t="s">
        <v>38</v>
      </c>
      <c r="I213" s="24">
        <v>1</v>
      </c>
      <c r="J213" s="25">
        <v>1</v>
      </c>
      <c r="K213" s="25">
        <v>1</v>
      </c>
      <c r="L213" s="25">
        <v>0</v>
      </c>
      <c r="M213" s="36"/>
      <c r="N213" s="36"/>
      <c r="O213" s="25">
        <v>0</v>
      </c>
      <c r="P213" s="25">
        <v>1</v>
      </c>
      <c r="Q213" s="25">
        <v>1</v>
      </c>
      <c r="R213" s="25">
        <v>1</v>
      </c>
      <c r="S213" s="25">
        <v>1</v>
      </c>
      <c r="T213" s="101">
        <v>1</v>
      </c>
      <c r="U213" s="69">
        <f t="shared" si="95"/>
        <v>8</v>
      </c>
      <c r="V213" s="54"/>
      <c r="W213" s="54"/>
      <c r="X213" s="54"/>
      <c r="Y213" s="16"/>
      <c r="Z213" s="54"/>
      <c r="AA213" s="54"/>
      <c r="AB213" s="54"/>
    </row>
    <row r="214" spans="2:28" ht="16.8" customHeight="1" x14ac:dyDescent="0.2">
      <c r="B214" s="158"/>
      <c r="C214" s="161"/>
      <c r="D214" s="164"/>
      <c r="E214" s="168" t="s">
        <v>27</v>
      </c>
      <c r="F214" s="169"/>
      <c r="G214" s="30">
        <v>0.95</v>
      </c>
      <c r="H214" s="15" t="s">
        <v>39</v>
      </c>
      <c r="I214" s="24">
        <f>SUM(I212:I213)</f>
        <v>1</v>
      </c>
      <c r="J214" s="25">
        <f t="shared" ref="J214:T214" si="138">SUM(J212:J213)</f>
        <v>1</v>
      </c>
      <c r="K214" s="25">
        <f t="shared" si="138"/>
        <v>1</v>
      </c>
      <c r="L214" s="25">
        <f t="shared" si="138"/>
        <v>1</v>
      </c>
      <c r="M214" s="25">
        <f t="shared" si="138"/>
        <v>24</v>
      </c>
      <c r="N214" s="25">
        <f t="shared" si="138"/>
        <v>70</v>
      </c>
      <c r="O214" s="25">
        <f t="shared" si="138"/>
        <v>1</v>
      </c>
      <c r="P214" s="25">
        <f t="shared" si="138"/>
        <v>1</v>
      </c>
      <c r="Q214" s="25">
        <f t="shared" si="138"/>
        <v>1</v>
      </c>
      <c r="R214" s="25">
        <f t="shared" si="138"/>
        <v>1</v>
      </c>
      <c r="S214" s="25">
        <f t="shared" si="138"/>
        <v>1</v>
      </c>
      <c r="T214" s="101">
        <f t="shared" si="138"/>
        <v>1</v>
      </c>
      <c r="U214" s="107">
        <f t="shared" si="95"/>
        <v>104</v>
      </c>
      <c r="V214" s="54">
        <f>SUM(K214:T214)</f>
        <v>102</v>
      </c>
      <c r="W214" s="57">
        <f>U214</f>
        <v>104</v>
      </c>
      <c r="X214" s="57">
        <f>V214+W214</f>
        <v>206</v>
      </c>
      <c r="Y214" s="43"/>
      <c r="Z214" s="57"/>
      <c r="AA214" s="57"/>
      <c r="AB214" s="57"/>
    </row>
    <row r="215" spans="2:28" ht="16.8" customHeight="1" x14ac:dyDescent="0.2">
      <c r="B215" s="158"/>
      <c r="C215" s="161"/>
      <c r="D215" s="164"/>
      <c r="E215" s="170" t="s">
        <v>28</v>
      </c>
      <c r="F215" s="53" t="s">
        <v>29</v>
      </c>
      <c r="G215" s="31"/>
      <c r="H215" s="15" t="s">
        <v>31</v>
      </c>
      <c r="I215" s="58">
        <f>ROUNDDOWN($G215*I212+$G216*I213,2)</f>
        <v>0</v>
      </c>
      <c r="J215" s="59">
        <f t="shared" ref="J215:T215" si="139">ROUNDDOWN($G215*J212+$G216*J213,2)</f>
        <v>0</v>
      </c>
      <c r="K215" s="59">
        <f t="shared" si="139"/>
        <v>0</v>
      </c>
      <c r="L215" s="26">
        <f t="shared" si="139"/>
        <v>0</v>
      </c>
      <c r="M215" s="26">
        <f t="shared" si="139"/>
        <v>0</v>
      </c>
      <c r="N215" s="26">
        <f t="shared" si="139"/>
        <v>0</v>
      </c>
      <c r="O215" s="26">
        <f t="shared" si="139"/>
        <v>0</v>
      </c>
      <c r="P215" s="59">
        <f t="shared" si="139"/>
        <v>0</v>
      </c>
      <c r="Q215" s="59">
        <f t="shared" si="139"/>
        <v>0</v>
      </c>
      <c r="R215" s="59">
        <f t="shared" si="139"/>
        <v>0</v>
      </c>
      <c r="S215" s="59">
        <f t="shared" si="139"/>
        <v>0</v>
      </c>
      <c r="T215" s="102">
        <f t="shared" si="139"/>
        <v>0</v>
      </c>
      <c r="U215" s="99">
        <f t="shared" si="95"/>
        <v>0</v>
      </c>
      <c r="V215" s="54"/>
      <c r="W215" s="54"/>
      <c r="X215" s="54"/>
      <c r="Y215" s="16"/>
      <c r="Z215" s="54"/>
      <c r="AA215" s="54"/>
      <c r="AB215" s="54"/>
    </row>
    <row r="216" spans="2:28" ht="16.8" customHeight="1" x14ac:dyDescent="0.2">
      <c r="B216" s="158"/>
      <c r="C216" s="161"/>
      <c r="D216" s="165"/>
      <c r="E216" s="171"/>
      <c r="F216" s="19" t="s">
        <v>30</v>
      </c>
      <c r="G216" s="33"/>
      <c r="H216" s="20" t="s">
        <v>32</v>
      </c>
      <c r="I216" s="60">
        <f>INT(SUM(I211,I215))</f>
        <v>0</v>
      </c>
      <c r="J216" s="61">
        <f t="shared" ref="J216:T216" si="140">INT(SUM(J211,J215))</f>
        <v>0</v>
      </c>
      <c r="K216" s="61">
        <f t="shared" si="140"/>
        <v>0</v>
      </c>
      <c r="L216" s="27">
        <f t="shared" si="140"/>
        <v>0</v>
      </c>
      <c r="M216" s="27">
        <f t="shared" si="140"/>
        <v>0</v>
      </c>
      <c r="N216" s="27">
        <f t="shared" si="140"/>
        <v>0</v>
      </c>
      <c r="O216" s="27">
        <f t="shared" si="140"/>
        <v>0</v>
      </c>
      <c r="P216" s="61">
        <f t="shared" si="140"/>
        <v>0</v>
      </c>
      <c r="Q216" s="61">
        <f t="shared" si="140"/>
        <v>0</v>
      </c>
      <c r="R216" s="61">
        <f t="shared" si="140"/>
        <v>0</v>
      </c>
      <c r="S216" s="61">
        <f t="shared" si="140"/>
        <v>0</v>
      </c>
      <c r="T216" s="103">
        <f t="shared" si="140"/>
        <v>0</v>
      </c>
      <c r="U216" s="42">
        <f t="shared" si="95"/>
        <v>0</v>
      </c>
      <c r="V216" s="62"/>
      <c r="W216" s="54"/>
      <c r="X216" s="54"/>
      <c r="Y216" s="16"/>
      <c r="Z216" s="54">
        <f>SUM(K216:T216)</f>
        <v>0</v>
      </c>
      <c r="AA216" s="54">
        <f>U216</f>
        <v>0</v>
      </c>
      <c r="AB216" s="54">
        <f>Z216+AA216</f>
        <v>0</v>
      </c>
    </row>
    <row r="217" spans="2:28" ht="16.8" customHeight="1" x14ac:dyDescent="0.2">
      <c r="B217" s="158"/>
      <c r="C217" s="161"/>
      <c r="D217" s="160" t="s">
        <v>46</v>
      </c>
      <c r="E217" s="166" t="s">
        <v>47</v>
      </c>
      <c r="F217" s="167"/>
      <c r="G217" s="32"/>
      <c r="H217" s="21" t="s">
        <v>25</v>
      </c>
      <c r="I217" s="22">
        <f>$G217</f>
        <v>0</v>
      </c>
      <c r="J217" s="23">
        <f t="shared" ref="J217:T217" si="141">$G217</f>
        <v>0</v>
      </c>
      <c r="K217" s="23">
        <f t="shared" si="141"/>
        <v>0</v>
      </c>
      <c r="L217" s="23">
        <f t="shared" si="141"/>
        <v>0</v>
      </c>
      <c r="M217" s="23">
        <f t="shared" si="141"/>
        <v>0</v>
      </c>
      <c r="N217" s="23">
        <f t="shared" si="141"/>
        <v>0</v>
      </c>
      <c r="O217" s="23">
        <f t="shared" si="141"/>
        <v>0</v>
      </c>
      <c r="P217" s="23">
        <f t="shared" si="141"/>
        <v>0</v>
      </c>
      <c r="Q217" s="23">
        <f t="shared" si="141"/>
        <v>0</v>
      </c>
      <c r="R217" s="23">
        <f t="shared" si="141"/>
        <v>0</v>
      </c>
      <c r="S217" s="23">
        <f t="shared" si="141"/>
        <v>0</v>
      </c>
      <c r="T217" s="104">
        <f t="shared" si="141"/>
        <v>0</v>
      </c>
      <c r="U217" s="97">
        <f>SUM(I217:T217)</f>
        <v>0</v>
      </c>
      <c r="V217" s="55"/>
      <c r="W217" s="55"/>
      <c r="X217" s="55"/>
      <c r="Y217" s="18"/>
      <c r="Z217" s="55"/>
      <c r="AA217" s="55"/>
      <c r="AB217" s="55"/>
    </row>
    <row r="218" spans="2:28" ht="16.8" customHeight="1" x14ac:dyDescent="0.2">
      <c r="B218" s="158"/>
      <c r="C218" s="161"/>
      <c r="D218" s="161"/>
      <c r="E218" s="168" t="s">
        <v>148</v>
      </c>
      <c r="F218" s="169"/>
      <c r="G218" s="39">
        <v>30</v>
      </c>
      <c r="H218" s="15" t="s">
        <v>39</v>
      </c>
      <c r="I218" s="24">
        <v>18</v>
      </c>
      <c r="J218" s="25">
        <v>10</v>
      </c>
      <c r="K218" s="25">
        <v>31</v>
      </c>
      <c r="L218" s="25">
        <v>24</v>
      </c>
      <c r="M218" s="25">
        <v>120</v>
      </c>
      <c r="N218" s="25">
        <v>36</v>
      </c>
      <c r="O218" s="25">
        <v>14</v>
      </c>
      <c r="P218" s="25">
        <v>13</v>
      </c>
      <c r="Q218" s="25">
        <v>15</v>
      </c>
      <c r="R218" s="25">
        <v>19</v>
      </c>
      <c r="S218" s="25">
        <v>31</v>
      </c>
      <c r="T218" s="101">
        <v>36</v>
      </c>
      <c r="U218" s="107">
        <f>SUM(I218:T218)</f>
        <v>367</v>
      </c>
      <c r="V218" s="54">
        <f>SUM(K218:T218)</f>
        <v>339</v>
      </c>
      <c r="W218" s="54">
        <f>U218</f>
        <v>367</v>
      </c>
      <c r="X218" s="54">
        <f>V218+W218</f>
        <v>706</v>
      </c>
      <c r="Y218" s="16"/>
      <c r="Z218" s="54"/>
      <c r="AA218" s="54"/>
      <c r="AB218" s="54"/>
    </row>
    <row r="219" spans="2:28" ht="16.8" customHeight="1" x14ac:dyDescent="0.2">
      <c r="B219" s="158"/>
      <c r="C219" s="161"/>
      <c r="D219" s="161"/>
      <c r="E219" s="172" t="s">
        <v>48</v>
      </c>
      <c r="F219" s="63" t="s">
        <v>49</v>
      </c>
      <c r="G219" s="51"/>
      <c r="H219" s="15" t="s">
        <v>31</v>
      </c>
      <c r="I219" s="58">
        <f>ROUNDDOWN(IF(I218&gt;120,IF(I218&gt;300,120*$G219+180*$G220+(I218-300)*$G221,120*$G219+(I218-120)*$G220),I218*$G219),2)</f>
        <v>0</v>
      </c>
      <c r="J219" s="59">
        <f t="shared" ref="J219:T219" si="142">ROUNDDOWN(IF(J218&gt;120,IF(J218&gt;300,120*$G219+180*$G220+(J218-300)*$G221,120*$G219+(J218-120)*$G220),J218*$G219),2)</f>
        <v>0</v>
      </c>
      <c r="K219" s="59">
        <f t="shared" si="142"/>
        <v>0</v>
      </c>
      <c r="L219" s="26">
        <f t="shared" si="142"/>
        <v>0</v>
      </c>
      <c r="M219" s="26">
        <f t="shared" si="142"/>
        <v>0</v>
      </c>
      <c r="N219" s="26">
        <f t="shared" si="142"/>
        <v>0</v>
      </c>
      <c r="O219" s="26">
        <f t="shared" si="142"/>
        <v>0</v>
      </c>
      <c r="P219" s="59">
        <f t="shared" si="142"/>
        <v>0</v>
      </c>
      <c r="Q219" s="59">
        <f t="shared" si="142"/>
        <v>0</v>
      </c>
      <c r="R219" s="59">
        <f t="shared" si="142"/>
        <v>0</v>
      </c>
      <c r="S219" s="59">
        <f t="shared" si="142"/>
        <v>0</v>
      </c>
      <c r="T219" s="102">
        <f t="shared" si="142"/>
        <v>0</v>
      </c>
      <c r="U219" s="99">
        <f>SUM(I219:T219)</f>
        <v>0</v>
      </c>
      <c r="V219" s="57"/>
      <c r="W219" s="57"/>
      <c r="X219" s="57"/>
      <c r="Y219" s="43"/>
      <c r="Z219" s="57"/>
      <c r="AA219" s="57"/>
      <c r="AB219" s="57"/>
    </row>
    <row r="220" spans="2:28" ht="16.8" customHeight="1" x14ac:dyDescent="0.2">
      <c r="B220" s="158"/>
      <c r="C220" s="161"/>
      <c r="D220" s="161"/>
      <c r="E220" s="172"/>
      <c r="F220" s="64" t="s">
        <v>50</v>
      </c>
      <c r="G220" s="31"/>
      <c r="H220" s="65" t="s">
        <v>32</v>
      </c>
      <c r="I220" s="66">
        <f>INT(SUM(I217,I219))</f>
        <v>0</v>
      </c>
      <c r="J220" s="67">
        <f>INT(SUM(J217,J219))</f>
        <v>0</v>
      </c>
      <c r="K220" s="67">
        <f t="shared" ref="K220:T220" si="143">INT(SUM(K217,K219))</f>
        <v>0</v>
      </c>
      <c r="L220" s="68">
        <f t="shared" si="143"/>
        <v>0</v>
      </c>
      <c r="M220" s="68">
        <f t="shared" si="143"/>
        <v>0</v>
      </c>
      <c r="N220" s="68">
        <f t="shared" si="143"/>
        <v>0</v>
      </c>
      <c r="O220" s="68">
        <f t="shared" si="143"/>
        <v>0</v>
      </c>
      <c r="P220" s="67">
        <f t="shared" si="143"/>
        <v>0</v>
      </c>
      <c r="Q220" s="67">
        <f t="shared" si="143"/>
        <v>0</v>
      </c>
      <c r="R220" s="67">
        <f t="shared" si="143"/>
        <v>0</v>
      </c>
      <c r="S220" s="67">
        <f t="shared" si="143"/>
        <v>0</v>
      </c>
      <c r="T220" s="105">
        <f t="shared" si="143"/>
        <v>0</v>
      </c>
      <c r="U220" s="69">
        <f>SUM(I220:T220)</f>
        <v>0</v>
      </c>
      <c r="V220" s="54"/>
      <c r="W220" s="54"/>
      <c r="X220" s="54"/>
      <c r="Y220" s="16"/>
      <c r="Z220" s="54">
        <f>SUM(K220:T220)</f>
        <v>0</v>
      </c>
      <c r="AA220" s="54">
        <f>U220</f>
        <v>0</v>
      </c>
      <c r="AB220" s="54">
        <f>Z220+AA220</f>
        <v>0</v>
      </c>
    </row>
    <row r="221" spans="2:28" ht="16.8" customHeight="1" x14ac:dyDescent="0.2">
      <c r="B221" s="159"/>
      <c r="C221" s="162"/>
      <c r="D221" s="162"/>
      <c r="E221" s="173"/>
      <c r="F221" s="70" t="s">
        <v>51</v>
      </c>
      <c r="G221" s="33"/>
      <c r="H221" s="71"/>
      <c r="I221" s="72"/>
      <c r="J221" s="73"/>
      <c r="K221" s="73"/>
      <c r="L221" s="74"/>
      <c r="M221" s="74"/>
      <c r="N221" s="74"/>
      <c r="O221" s="74"/>
      <c r="P221" s="73"/>
      <c r="Q221" s="73"/>
      <c r="R221" s="73"/>
      <c r="S221" s="73"/>
      <c r="T221" s="106"/>
      <c r="U221" s="108"/>
      <c r="V221" s="54"/>
      <c r="W221" s="54"/>
      <c r="X221" s="54"/>
      <c r="Y221" s="16"/>
      <c r="Z221" s="54"/>
      <c r="AA221" s="54"/>
      <c r="AB221" s="54"/>
    </row>
    <row r="222" spans="2:28" ht="16.8" customHeight="1" x14ac:dyDescent="0.2">
      <c r="B222" s="157">
        <f>B211+1</f>
        <v>20</v>
      </c>
      <c r="C222" s="160" t="s">
        <v>72</v>
      </c>
      <c r="D222" s="163" t="s">
        <v>45</v>
      </c>
      <c r="E222" s="166" t="s">
        <v>24</v>
      </c>
      <c r="F222" s="167"/>
      <c r="G222" s="32"/>
      <c r="H222" s="21" t="s">
        <v>25</v>
      </c>
      <c r="I222" s="22">
        <f>ROUNDDOWN($G222*$G224*$G225,2)</f>
        <v>0</v>
      </c>
      <c r="J222" s="23">
        <f t="shared" ref="J222:T222" si="144">ROUNDDOWN($G222*$G224*$G225,2)</f>
        <v>0</v>
      </c>
      <c r="K222" s="23">
        <f t="shared" si="144"/>
        <v>0</v>
      </c>
      <c r="L222" s="23">
        <f t="shared" si="144"/>
        <v>0</v>
      </c>
      <c r="M222" s="23">
        <f t="shared" si="144"/>
        <v>0</v>
      </c>
      <c r="N222" s="23">
        <f t="shared" si="144"/>
        <v>0</v>
      </c>
      <c r="O222" s="23">
        <f t="shared" si="144"/>
        <v>0</v>
      </c>
      <c r="P222" s="23">
        <f t="shared" si="144"/>
        <v>0</v>
      </c>
      <c r="Q222" s="23">
        <f t="shared" si="144"/>
        <v>0</v>
      </c>
      <c r="R222" s="23">
        <f t="shared" si="144"/>
        <v>0</v>
      </c>
      <c r="S222" s="23">
        <f t="shared" si="144"/>
        <v>0</v>
      </c>
      <c r="T222" s="104">
        <f t="shared" si="144"/>
        <v>0</v>
      </c>
      <c r="U222" s="97">
        <f t="shared" si="95"/>
        <v>0</v>
      </c>
      <c r="V222" s="55"/>
      <c r="W222" s="55"/>
      <c r="X222" s="55"/>
      <c r="Y222" s="18"/>
      <c r="Z222" s="55"/>
      <c r="AA222" s="55"/>
      <c r="AB222" s="55"/>
    </row>
    <row r="223" spans="2:28" ht="16.8" customHeight="1" x14ac:dyDescent="0.2">
      <c r="B223" s="158"/>
      <c r="C223" s="161"/>
      <c r="D223" s="164"/>
      <c r="E223" s="52" t="s">
        <v>36</v>
      </c>
      <c r="F223" s="56"/>
      <c r="G223" s="121" t="s">
        <v>145</v>
      </c>
      <c r="H223" s="15" t="s">
        <v>37</v>
      </c>
      <c r="I223" s="50"/>
      <c r="J223" s="36"/>
      <c r="K223" s="37"/>
      <c r="L223" s="28">
        <v>407</v>
      </c>
      <c r="M223" s="28">
        <v>689</v>
      </c>
      <c r="N223" s="28">
        <v>611</v>
      </c>
      <c r="O223" s="28">
        <v>154</v>
      </c>
      <c r="P223" s="37"/>
      <c r="Q223" s="37"/>
      <c r="R223" s="37"/>
      <c r="S223" s="37"/>
      <c r="T223" s="100"/>
      <c r="U223" s="69">
        <f t="shared" si="95"/>
        <v>1861</v>
      </c>
      <c r="V223" s="55"/>
      <c r="W223" s="55"/>
      <c r="X223" s="55"/>
      <c r="Y223" s="18"/>
      <c r="Z223" s="55"/>
      <c r="AA223" s="55"/>
      <c r="AB223" s="55"/>
    </row>
    <row r="224" spans="2:28" ht="16.8" customHeight="1" x14ac:dyDescent="0.2">
      <c r="B224" s="158"/>
      <c r="C224" s="161"/>
      <c r="D224" s="164"/>
      <c r="E224" s="168" t="s">
        <v>26</v>
      </c>
      <c r="F224" s="169"/>
      <c r="G224" s="39">
        <v>10</v>
      </c>
      <c r="H224" s="15" t="s">
        <v>38</v>
      </c>
      <c r="I224" s="24">
        <v>582</v>
      </c>
      <c r="J224" s="25">
        <v>603</v>
      </c>
      <c r="K224" s="25">
        <v>639</v>
      </c>
      <c r="L224" s="25">
        <v>155</v>
      </c>
      <c r="M224" s="36"/>
      <c r="N224" s="36"/>
      <c r="O224" s="25">
        <v>403</v>
      </c>
      <c r="P224" s="25">
        <v>640</v>
      </c>
      <c r="Q224" s="25">
        <v>617</v>
      </c>
      <c r="R224" s="25">
        <v>733</v>
      </c>
      <c r="S224" s="25">
        <v>517</v>
      </c>
      <c r="T224" s="101">
        <v>600</v>
      </c>
      <c r="U224" s="69">
        <f t="shared" si="95"/>
        <v>5489</v>
      </c>
      <c r="V224" s="54"/>
      <c r="W224" s="54"/>
      <c r="X224" s="54"/>
      <c r="Y224" s="16"/>
      <c r="Z224" s="54"/>
      <c r="AA224" s="54"/>
      <c r="AB224" s="54"/>
    </row>
    <row r="225" spans="2:28" ht="16.8" customHeight="1" x14ac:dyDescent="0.2">
      <c r="B225" s="158"/>
      <c r="C225" s="161"/>
      <c r="D225" s="164"/>
      <c r="E225" s="168" t="s">
        <v>27</v>
      </c>
      <c r="F225" s="169"/>
      <c r="G225" s="30">
        <v>0.95</v>
      </c>
      <c r="H225" s="15" t="s">
        <v>39</v>
      </c>
      <c r="I225" s="24">
        <f>SUM(I223:I224)</f>
        <v>582</v>
      </c>
      <c r="J225" s="25">
        <f t="shared" ref="J225:T225" si="145">SUM(J223:J224)</f>
        <v>603</v>
      </c>
      <c r="K225" s="25">
        <f t="shared" si="145"/>
        <v>639</v>
      </c>
      <c r="L225" s="25">
        <f t="shared" si="145"/>
        <v>562</v>
      </c>
      <c r="M225" s="25">
        <f t="shared" si="145"/>
        <v>689</v>
      </c>
      <c r="N225" s="25">
        <f t="shared" si="145"/>
        <v>611</v>
      </c>
      <c r="O225" s="25">
        <f t="shared" si="145"/>
        <v>557</v>
      </c>
      <c r="P225" s="25">
        <f t="shared" si="145"/>
        <v>640</v>
      </c>
      <c r="Q225" s="25">
        <f t="shared" si="145"/>
        <v>617</v>
      </c>
      <c r="R225" s="25">
        <f t="shared" si="145"/>
        <v>733</v>
      </c>
      <c r="S225" s="25">
        <f t="shared" si="145"/>
        <v>517</v>
      </c>
      <c r="T225" s="101">
        <f t="shared" si="145"/>
        <v>600</v>
      </c>
      <c r="U225" s="107">
        <f t="shared" si="95"/>
        <v>7350</v>
      </c>
      <c r="V225" s="54">
        <f>SUM(K225:T225)</f>
        <v>6165</v>
      </c>
      <c r="W225" s="57">
        <f>U225</f>
        <v>7350</v>
      </c>
      <c r="X225" s="57">
        <f>V225+W225</f>
        <v>13515</v>
      </c>
      <c r="Y225" s="43"/>
      <c r="Z225" s="57"/>
      <c r="AA225" s="57"/>
      <c r="AB225" s="57"/>
    </row>
    <row r="226" spans="2:28" ht="16.8" customHeight="1" x14ac:dyDescent="0.2">
      <c r="B226" s="158"/>
      <c r="C226" s="161"/>
      <c r="D226" s="164"/>
      <c r="E226" s="170" t="s">
        <v>28</v>
      </c>
      <c r="F226" s="53" t="s">
        <v>29</v>
      </c>
      <c r="G226" s="31"/>
      <c r="H226" s="15" t="s">
        <v>31</v>
      </c>
      <c r="I226" s="58">
        <f>ROUNDDOWN($G226*I223+$G227*I224,2)</f>
        <v>0</v>
      </c>
      <c r="J226" s="59">
        <f t="shared" ref="J226:T226" si="146">ROUNDDOWN($G226*J223+$G227*J224,2)</f>
        <v>0</v>
      </c>
      <c r="K226" s="59">
        <f t="shared" si="146"/>
        <v>0</v>
      </c>
      <c r="L226" s="26">
        <f t="shared" si="146"/>
        <v>0</v>
      </c>
      <c r="M226" s="26">
        <f t="shared" si="146"/>
        <v>0</v>
      </c>
      <c r="N226" s="26">
        <f t="shared" si="146"/>
        <v>0</v>
      </c>
      <c r="O226" s="26">
        <f t="shared" si="146"/>
        <v>0</v>
      </c>
      <c r="P226" s="59">
        <f t="shared" si="146"/>
        <v>0</v>
      </c>
      <c r="Q226" s="59">
        <f t="shared" si="146"/>
        <v>0</v>
      </c>
      <c r="R226" s="59">
        <f t="shared" si="146"/>
        <v>0</v>
      </c>
      <c r="S226" s="59">
        <f t="shared" si="146"/>
        <v>0</v>
      </c>
      <c r="T226" s="102">
        <f t="shared" si="146"/>
        <v>0</v>
      </c>
      <c r="U226" s="99">
        <f t="shared" si="95"/>
        <v>0</v>
      </c>
      <c r="V226" s="54"/>
      <c r="W226" s="54"/>
      <c r="X226" s="54"/>
      <c r="Y226" s="16"/>
      <c r="Z226" s="54"/>
      <c r="AA226" s="54"/>
      <c r="AB226" s="54"/>
    </row>
    <row r="227" spans="2:28" ht="16.8" customHeight="1" x14ac:dyDescent="0.2">
      <c r="B227" s="158"/>
      <c r="C227" s="161"/>
      <c r="D227" s="165"/>
      <c r="E227" s="171"/>
      <c r="F227" s="19" t="s">
        <v>30</v>
      </c>
      <c r="G227" s="33"/>
      <c r="H227" s="20" t="s">
        <v>32</v>
      </c>
      <c r="I227" s="60">
        <f>INT(SUM(I222,I226))</f>
        <v>0</v>
      </c>
      <c r="J227" s="61">
        <f t="shared" ref="J227:T227" si="147">INT(SUM(J222,J226))</f>
        <v>0</v>
      </c>
      <c r="K227" s="61">
        <f t="shared" si="147"/>
        <v>0</v>
      </c>
      <c r="L227" s="27">
        <f t="shared" si="147"/>
        <v>0</v>
      </c>
      <c r="M227" s="27">
        <f t="shared" si="147"/>
        <v>0</v>
      </c>
      <c r="N227" s="27">
        <f t="shared" si="147"/>
        <v>0</v>
      </c>
      <c r="O227" s="27">
        <f t="shared" si="147"/>
        <v>0</v>
      </c>
      <c r="P227" s="61">
        <f t="shared" si="147"/>
        <v>0</v>
      </c>
      <c r="Q227" s="61">
        <f t="shared" si="147"/>
        <v>0</v>
      </c>
      <c r="R227" s="61">
        <f t="shared" si="147"/>
        <v>0</v>
      </c>
      <c r="S227" s="61">
        <f t="shared" si="147"/>
        <v>0</v>
      </c>
      <c r="T227" s="103">
        <f t="shared" si="147"/>
        <v>0</v>
      </c>
      <c r="U227" s="42">
        <f t="shared" si="95"/>
        <v>0</v>
      </c>
      <c r="V227" s="62"/>
      <c r="W227" s="54"/>
      <c r="X227" s="54"/>
      <c r="Y227" s="16"/>
      <c r="Z227" s="54">
        <f>SUM(K227:T227)</f>
        <v>0</v>
      </c>
      <c r="AA227" s="54">
        <f>U227</f>
        <v>0</v>
      </c>
      <c r="AB227" s="54">
        <f>Z227+AA227</f>
        <v>0</v>
      </c>
    </row>
    <row r="228" spans="2:28" ht="16.8" customHeight="1" x14ac:dyDescent="0.2">
      <c r="B228" s="158"/>
      <c r="C228" s="161"/>
      <c r="D228" s="160" t="s">
        <v>46</v>
      </c>
      <c r="E228" s="166" t="s">
        <v>47</v>
      </c>
      <c r="F228" s="167"/>
      <c r="G228" s="32"/>
      <c r="H228" s="21" t="s">
        <v>25</v>
      </c>
      <c r="I228" s="22">
        <f>$G228</f>
        <v>0</v>
      </c>
      <c r="J228" s="23">
        <f t="shared" ref="J228:T228" si="148">$G228</f>
        <v>0</v>
      </c>
      <c r="K228" s="23">
        <f t="shared" si="148"/>
        <v>0</v>
      </c>
      <c r="L228" s="23">
        <f t="shared" si="148"/>
        <v>0</v>
      </c>
      <c r="M228" s="23">
        <f t="shared" si="148"/>
        <v>0</v>
      </c>
      <c r="N228" s="23">
        <f t="shared" si="148"/>
        <v>0</v>
      </c>
      <c r="O228" s="23">
        <f t="shared" si="148"/>
        <v>0</v>
      </c>
      <c r="P228" s="23">
        <f t="shared" si="148"/>
        <v>0</v>
      </c>
      <c r="Q228" s="23">
        <f t="shared" si="148"/>
        <v>0</v>
      </c>
      <c r="R228" s="23">
        <f t="shared" si="148"/>
        <v>0</v>
      </c>
      <c r="S228" s="23">
        <f t="shared" si="148"/>
        <v>0</v>
      </c>
      <c r="T228" s="104">
        <f t="shared" si="148"/>
        <v>0</v>
      </c>
      <c r="U228" s="97">
        <f>SUM(I228:T228)</f>
        <v>0</v>
      </c>
      <c r="V228" s="55"/>
      <c r="W228" s="55"/>
      <c r="X228" s="55"/>
      <c r="Y228" s="18"/>
      <c r="Z228" s="55"/>
      <c r="AA228" s="55"/>
      <c r="AB228" s="55"/>
    </row>
    <row r="229" spans="2:28" ht="16.8" customHeight="1" x14ac:dyDescent="0.2">
      <c r="B229" s="158"/>
      <c r="C229" s="161"/>
      <c r="D229" s="161"/>
      <c r="E229" s="168" t="s">
        <v>148</v>
      </c>
      <c r="F229" s="169"/>
      <c r="G229" s="39">
        <v>30</v>
      </c>
      <c r="H229" s="15" t="s">
        <v>39</v>
      </c>
      <c r="I229" s="24">
        <v>142</v>
      </c>
      <c r="J229" s="25">
        <v>147</v>
      </c>
      <c r="K229" s="25">
        <v>168</v>
      </c>
      <c r="L229" s="25">
        <v>151</v>
      </c>
      <c r="M229" s="25">
        <v>199</v>
      </c>
      <c r="N229" s="25">
        <v>182</v>
      </c>
      <c r="O229" s="25">
        <v>140</v>
      </c>
      <c r="P229" s="25">
        <v>135</v>
      </c>
      <c r="Q229" s="25">
        <v>130</v>
      </c>
      <c r="R229" s="25">
        <v>157</v>
      </c>
      <c r="S229" s="25">
        <v>130</v>
      </c>
      <c r="T229" s="101">
        <v>149</v>
      </c>
      <c r="U229" s="107">
        <f>SUM(I229:T229)</f>
        <v>1830</v>
      </c>
      <c r="V229" s="54">
        <f>SUM(K229:T229)</f>
        <v>1541</v>
      </c>
      <c r="W229" s="54">
        <f>U229</f>
        <v>1830</v>
      </c>
      <c r="X229" s="54">
        <f>V229+W229</f>
        <v>3371</v>
      </c>
      <c r="Y229" s="16"/>
      <c r="Z229" s="54"/>
      <c r="AA229" s="54"/>
      <c r="AB229" s="54"/>
    </row>
    <row r="230" spans="2:28" ht="16.8" customHeight="1" x14ac:dyDescent="0.2">
      <c r="B230" s="158"/>
      <c r="C230" s="161"/>
      <c r="D230" s="161"/>
      <c r="E230" s="172" t="s">
        <v>48</v>
      </c>
      <c r="F230" s="63" t="s">
        <v>49</v>
      </c>
      <c r="G230" s="51"/>
      <c r="H230" s="15" t="s">
        <v>31</v>
      </c>
      <c r="I230" s="58">
        <f>ROUNDDOWN(IF(I229&gt;120,IF(I229&gt;300,120*$G230+180*$G231+(I229-300)*$G232,120*$G230+(I229-120)*$G231),I229*$G230),2)</f>
        <v>0</v>
      </c>
      <c r="J230" s="59">
        <f t="shared" ref="J230:T230" si="149">ROUNDDOWN(IF(J229&gt;120,IF(J229&gt;300,120*$G230+180*$G231+(J229-300)*$G232,120*$G230+(J229-120)*$G231),J229*$G230),2)</f>
        <v>0</v>
      </c>
      <c r="K230" s="59">
        <f t="shared" si="149"/>
        <v>0</v>
      </c>
      <c r="L230" s="26">
        <f t="shared" si="149"/>
        <v>0</v>
      </c>
      <c r="M230" s="26">
        <f t="shared" si="149"/>
        <v>0</v>
      </c>
      <c r="N230" s="26">
        <f t="shared" si="149"/>
        <v>0</v>
      </c>
      <c r="O230" s="26">
        <f t="shared" si="149"/>
        <v>0</v>
      </c>
      <c r="P230" s="59">
        <f t="shared" si="149"/>
        <v>0</v>
      </c>
      <c r="Q230" s="59">
        <f t="shared" si="149"/>
        <v>0</v>
      </c>
      <c r="R230" s="59">
        <f t="shared" si="149"/>
        <v>0</v>
      </c>
      <c r="S230" s="59">
        <f t="shared" si="149"/>
        <v>0</v>
      </c>
      <c r="T230" s="102">
        <f t="shared" si="149"/>
        <v>0</v>
      </c>
      <c r="U230" s="99">
        <f>SUM(I230:T230)</f>
        <v>0</v>
      </c>
      <c r="V230" s="57"/>
      <c r="W230" s="57"/>
      <c r="X230" s="57"/>
      <c r="Y230" s="43"/>
      <c r="Z230" s="57"/>
      <c r="AA230" s="57"/>
      <c r="AB230" s="57"/>
    </row>
    <row r="231" spans="2:28" ht="16.8" customHeight="1" x14ac:dyDescent="0.2">
      <c r="B231" s="158"/>
      <c r="C231" s="161"/>
      <c r="D231" s="161"/>
      <c r="E231" s="172"/>
      <c r="F231" s="64" t="s">
        <v>50</v>
      </c>
      <c r="G231" s="31"/>
      <c r="H231" s="65" t="s">
        <v>32</v>
      </c>
      <c r="I231" s="66">
        <f>INT(SUM(I228,I230))</f>
        <v>0</v>
      </c>
      <c r="J231" s="67">
        <f>INT(SUM(J228,J230))</f>
        <v>0</v>
      </c>
      <c r="K231" s="67">
        <f t="shared" ref="K231:T231" si="150">INT(SUM(K228,K230))</f>
        <v>0</v>
      </c>
      <c r="L231" s="68">
        <f t="shared" si="150"/>
        <v>0</v>
      </c>
      <c r="M231" s="68">
        <f t="shared" si="150"/>
        <v>0</v>
      </c>
      <c r="N231" s="68">
        <f t="shared" si="150"/>
        <v>0</v>
      </c>
      <c r="O231" s="68">
        <f t="shared" si="150"/>
        <v>0</v>
      </c>
      <c r="P231" s="67">
        <f t="shared" si="150"/>
        <v>0</v>
      </c>
      <c r="Q231" s="67">
        <f t="shared" si="150"/>
        <v>0</v>
      </c>
      <c r="R231" s="67">
        <f t="shared" si="150"/>
        <v>0</v>
      </c>
      <c r="S231" s="67">
        <f t="shared" si="150"/>
        <v>0</v>
      </c>
      <c r="T231" s="105">
        <f t="shared" si="150"/>
        <v>0</v>
      </c>
      <c r="U231" s="69">
        <f>SUM(I231:T231)</f>
        <v>0</v>
      </c>
      <c r="V231" s="54"/>
      <c r="W231" s="54"/>
      <c r="X231" s="54"/>
      <c r="Y231" s="16"/>
      <c r="Z231" s="54">
        <f>SUM(K231:T231)</f>
        <v>0</v>
      </c>
      <c r="AA231" s="54">
        <f>U231</f>
        <v>0</v>
      </c>
      <c r="AB231" s="54">
        <f>Z231+AA231</f>
        <v>0</v>
      </c>
    </row>
    <row r="232" spans="2:28" ht="16.8" customHeight="1" x14ac:dyDescent="0.2">
      <c r="B232" s="159"/>
      <c r="C232" s="162"/>
      <c r="D232" s="162"/>
      <c r="E232" s="173"/>
      <c r="F232" s="70" t="s">
        <v>51</v>
      </c>
      <c r="G232" s="33"/>
      <c r="H232" s="71"/>
      <c r="I232" s="72"/>
      <c r="J232" s="73"/>
      <c r="K232" s="73"/>
      <c r="L232" s="74"/>
      <c r="M232" s="74"/>
      <c r="N232" s="74"/>
      <c r="O232" s="74"/>
      <c r="P232" s="73"/>
      <c r="Q232" s="73"/>
      <c r="R232" s="73"/>
      <c r="S232" s="73"/>
      <c r="T232" s="106"/>
      <c r="U232" s="108"/>
      <c r="V232" s="54"/>
      <c r="W232" s="54"/>
      <c r="X232" s="54"/>
      <c r="Y232" s="16"/>
      <c r="Z232" s="54"/>
      <c r="AA232" s="54"/>
      <c r="AB232" s="54"/>
    </row>
    <row r="233" spans="2:28" ht="16.8" customHeight="1" x14ac:dyDescent="0.2">
      <c r="B233" s="157">
        <f>B222+1</f>
        <v>21</v>
      </c>
      <c r="C233" s="160" t="s">
        <v>73</v>
      </c>
      <c r="D233" s="163" t="s">
        <v>45</v>
      </c>
      <c r="E233" s="166" t="s">
        <v>24</v>
      </c>
      <c r="F233" s="167"/>
      <c r="G233" s="32"/>
      <c r="H233" s="21" t="s">
        <v>25</v>
      </c>
      <c r="I233" s="22">
        <f>ROUNDDOWN($G233*$G235*$G236,2)</f>
        <v>0</v>
      </c>
      <c r="J233" s="23">
        <f t="shared" ref="J233:T233" si="151">ROUNDDOWN($G233*$G235*$G236,2)</f>
        <v>0</v>
      </c>
      <c r="K233" s="23">
        <f t="shared" si="151"/>
        <v>0</v>
      </c>
      <c r="L233" s="23">
        <f t="shared" si="151"/>
        <v>0</v>
      </c>
      <c r="M233" s="23">
        <f t="shared" si="151"/>
        <v>0</v>
      </c>
      <c r="N233" s="23">
        <f t="shared" si="151"/>
        <v>0</v>
      </c>
      <c r="O233" s="23">
        <f t="shared" si="151"/>
        <v>0</v>
      </c>
      <c r="P233" s="23">
        <f t="shared" si="151"/>
        <v>0</v>
      </c>
      <c r="Q233" s="23">
        <f t="shared" si="151"/>
        <v>0</v>
      </c>
      <c r="R233" s="23">
        <f t="shared" si="151"/>
        <v>0</v>
      </c>
      <c r="S233" s="23">
        <f t="shared" si="151"/>
        <v>0</v>
      </c>
      <c r="T233" s="104">
        <f t="shared" si="151"/>
        <v>0</v>
      </c>
      <c r="U233" s="97">
        <f t="shared" si="95"/>
        <v>0</v>
      </c>
      <c r="V233" s="55"/>
      <c r="W233" s="55"/>
      <c r="X233" s="55"/>
      <c r="Y233" s="18"/>
      <c r="Z233" s="55"/>
      <c r="AA233" s="55"/>
      <c r="AB233" s="55"/>
    </row>
    <row r="234" spans="2:28" ht="16.8" customHeight="1" x14ac:dyDescent="0.2">
      <c r="B234" s="158"/>
      <c r="C234" s="161"/>
      <c r="D234" s="164"/>
      <c r="E234" s="52" t="s">
        <v>36</v>
      </c>
      <c r="F234" s="56"/>
      <c r="G234" s="122" t="s">
        <v>145</v>
      </c>
      <c r="H234" s="15" t="s">
        <v>37</v>
      </c>
      <c r="I234" s="50"/>
      <c r="J234" s="36"/>
      <c r="K234" s="37"/>
      <c r="L234" s="28">
        <v>688</v>
      </c>
      <c r="M234" s="28">
        <v>1104</v>
      </c>
      <c r="N234" s="28">
        <v>926</v>
      </c>
      <c r="O234" s="28">
        <v>236</v>
      </c>
      <c r="P234" s="37"/>
      <c r="Q234" s="37"/>
      <c r="R234" s="37"/>
      <c r="S234" s="37"/>
      <c r="T234" s="100"/>
      <c r="U234" s="69">
        <f t="shared" si="95"/>
        <v>2954</v>
      </c>
      <c r="V234" s="55"/>
      <c r="W234" s="55"/>
      <c r="X234" s="55"/>
      <c r="Y234" s="18"/>
      <c r="Z234" s="55"/>
      <c r="AA234" s="55"/>
      <c r="AB234" s="55"/>
    </row>
    <row r="235" spans="2:28" ht="16.8" customHeight="1" x14ac:dyDescent="0.2">
      <c r="B235" s="158"/>
      <c r="C235" s="161"/>
      <c r="D235" s="164"/>
      <c r="E235" s="168" t="s">
        <v>26</v>
      </c>
      <c r="F235" s="169"/>
      <c r="G235" s="39">
        <v>9</v>
      </c>
      <c r="H235" s="15" t="s">
        <v>38</v>
      </c>
      <c r="I235" s="24">
        <v>935</v>
      </c>
      <c r="J235" s="25">
        <v>920</v>
      </c>
      <c r="K235" s="25">
        <v>1221</v>
      </c>
      <c r="L235" s="25">
        <v>248</v>
      </c>
      <c r="M235" s="36"/>
      <c r="N235" s="36"/>
      <c r="O235" s="25">
        <v>617</v>
      </c>
      <c r="P235" s="25">
        <v>1172</v>
      </c>
      <c r="Q235" s="25">
        <v>1121</v>
      </c>
      <c r="R235" s="25">
        <v>1253</v>
      </c>
      <c r="S235" s="25">
        <v>1130</v>
      </c>
      <c r="T235" s="101">
        <v>1252</v>
      </c>
      <c r="U235" s="69">
        <f t="shared" si="95"/>
        <v>9869</v>
      </c>
      <c r="V235" s="54"/>
      <c r="W235" s="54"/>
      <c r="X235" s="54"/>
      <c r="Y235" s="16"/>
      <c r="Z235" s="54"/>
      <c r="AA235" s="54"/>
      <c r="AB235" s="54"/>
    </row>
    <row r="236" spans="2:28" ht="16.8" customHeight="1" x14ac:dyDescent="0.2">
      <c r="B236" s="158"/>
      <c r="C236" s="161"/>
      <c r="D236" s="164"/>
      <c r="E236" s="168" t="s">
        <v>27</v>
      </c>
      <c r="F236" s="169"/>
      <c r="G236" s="30">
        <v>0.95</v>
      </c>
      <c r="H236" s="15" t="s">
        <v>39</v>
      </c>
      <c r="I236" s="24">
        <f>SUM(I234:I235)</f>
        <v>935</v>
      </c>
      <c r="J236" s="25">
        <f t="shared" ref="J236:T236" si="152">SUM(J234:J235)</f>
        <v>920</v>
      </c>
      <c r="K236" s="25">
        <f t="shared" si="152"/>
        <v>1221</v>
      </c>
      <c r="L236" s="25">
        <f t="shared" si="152"/>
        <v>936</v>
      </c>
      <c r="M236" s="25">
        <f t="shared" si="152"/>
        <v>1104</v>
      </c>
      <c r="N236" s="25">
        <f t="shared" si="152"/>
        <v>926</v>
      </c>
      <c r="O236" s="25">
        <f t="shared" si="152"/>
        <v>853</v>
      </c>
      <c r="P236" s="25">
        <f t="shared" si="152"/>
        <v>1172</v>
      </c>
      <c r="Q236" s="25">
        <f t="shared" si="152"/>
        <v>1121</v>
      </c>
      <c r="R236" s="25">
        <f t="shared" si="152"/>
        <v>1253</v>
      </c>
      <c r="S236" s="25">
        <f t="shared" si="152"/>
        <v>1130</v>
      </c>
      <c r="T236" s="101">
        <f t="shared" si="152"/>
        <v>1252</v>
      </c>
      <c r="U236" s="107">
        <f t="shared" si="95"/>
        <v>12823</v>
      </c>
      <c r="V236" s="54">
        <f>SUM(K236:T236)</f>
        <v>10968</v>
      </c>
      <c r="W236" s="57">
        <f>U236</f>
        <v>12823</v>
      </c>
      <c r="X236" s="57">
        <f>V236+W236</f>
        <v>23791</v>
      </c>
      <c r="Y236" s="43"/>
      <c r="Z236" s="57"/>
      <c r="AA236" s="57"/>
      <c r="AB236" s="57"/>
    </row>
    <row r="237" spans="2:28" ht="16.8" customHeight="1" x14ac:dyDescent="0.2">
      <c r="B237" s="158"/>
      <c r="C237" s="161"/>
      <c r="D237" s="164"/>
      <c r="E237" s="170" t="s">
        <v>28</v>
      </c>
      <c r="F237" s="53" t="s">
        <v>29</v>
      </c>
      <c r="G237" s="31"/>
      <c r="H237" s="15" t="s">
        <v>31</v>
      </c>
      <c r="I237" s="58">
        <f>ROUNDDOWN($G237*I234+$G238*I235,2)</f>
        <v>0</v>
      </c>
      <c r="J237" s="59">
        <f>ROUNDDOWN($G237*J234+$G238*J235,2)</f>
        <v>0</v>
      </c>
      <c r="K237" s="59">
        <f t="shared" ref="K237:T237" si="153">ROUNDDOWN($G237*K234+$G238*K235,2)</f>
        <v>0</v>
      </c>
      <c r="L237" s="26">
        <f t="shared" si="153"/>
        <v>0</v>
      </c>
      <c r="M237" s="26">
        <f t="shared" si="153"/>
        <v>0</v>
      </c>
      <c r="N237" s="26">
        <f t="shared" si="153"/>
        <v>0</v>
      </c>
      <c r="O237" s="26">
        <f t="shared" si="153"/>
        <v>0</v>
      </c>
      <c r="P237" s="59">
        <f t="shared" si="153"/>
        <v>0</v>
      </c>
      <c r="Q237" s="59">
        <f t="shared" si="153"/>
        <v>0</v>
      </c>
      <c r="R237" s="59">
        <f t="shared" si="153"/>
        <v>0</v>
      </c>
      <c r="S237" s="59">
        <f t="shared" si="153"/>
        <v>0</v>
      </c>
      <c r="T237" s="102">
        <f t="shared" si="153"/>
        <v>0</v>
      </c>
      <c r="U237" s="99">
        <f t="shared" si="95"/>
        <v>0</v>
      </c>
      <c r="V237" s="54"/>
      <c r="W237" s="54"/>
      <c r="X237" s="54"/>
      <c r="Y237" s="16"/>
      <c r="Z237" s="54"/>
      <c r="AA237" s="54"/>
      <c r="AB237" s="54"/>
    </row>
    <row r="238" spans="2:28" ht="16.8" customHeight="1" x14ac:dyDescent="0.2">
      <c r="B238" s="158"/>
      <c r="C238" s="161"/>
      <c r="D238" s="165"/>
      <c r="E238" s="171"/>
      <c r="F238" s="19" t="s">
        <v>30</v>
      </c>
      <c r="G238" s="33"/>
      <c r="H238" s="20" t="s">
        <v>32</v>
      </c>
      <c r="I238" s="60">
        <f>INT(SUM(I233,I237))</f>
        <v>0</v>
      </c>
      <c r="J238" s="61">
        <f t="shared" ref="J238:T238" si="154">INT(SUM(J233,J237))</f>
        <v>0</v>
      </c>
      <c r="K238" s="61">
        <f t="shared" si="154"/>
        <v>0</v>
      </c>
      <c r="L238" s="27">
        <f t="shared" si="154"/>
        <v>0</v>
      </c>
      <c r="M238" s="27">
        <f t="shared" si="154"/>
        <v>0</v>
      </c>
      <c r="N238" s="27">
        <f t="shared" si="154"/>
        <v>0</v>
      </c>
      <c r="O238" s="27">
        <f t="shared" si="154"/>
        <v>0</v>
      </c>
      <c r="P238" s="61">
        <f t="shared" si="154"/>
        <v>0</v>
      </c>
      <c r="Q238" s="61">
        <f t="shared" si="154"/>
        <v>0</v>
      </c>
      <c r="R238" s="61">
        <f t="shared" si="154"/>
        <v>0</v>
      </c>
      <c r="S238" s="61">
        <f t="shared" si="154"/>
        <v>0</v>
      </c>
      <c r="T238" s="103">
        <f t="shared" si="154"/>
        <v>0</v>
      </c>
      <c r="U238" s="42">
        <f t="shared" si="95"/>
        <v>0</v>
      </c>
      <c r="V238" s="62"/>
      <c r="W238" s="54"/>
      <c r="X238" s="54"/>
      <c r="Y238" s="16"/>
      <c r="Z238" s="54">
        <f>SUM(K238:T238)</f>
        <v>0</v>
      </c>
      <c r="AA238" s="54">
        <f>U238</f>
        <v>0</v>
      </c>
      <c r="AB238" s="54">
        <f>Z238+AA238</f>
        <v>0</v>
      </c>
    </row>
    <row r="239" spans="2:28" ht="16.8" customHeight="1" x14ac:dyDescent="0.2">
      <c r="B239" s="158"/>
      <c r="C239" s="161"/>
      <c r="D239" s="160" t="s">
        <v>46</v>
      </c>
      <c r="E239" s="166" t="s">
        <v>47</v>
      </c>
      <c r="F239" s="167"/>
      <c r="G239" s="32"/>
      <c r="H239" s="21" t="s">
        <v>25</v>
      </c>
      <c r="I239" s="22">
        <f>$G239</f>
        <v>0</v>
      </c>
      <c r="J239" s="23">
        <f t="shared" ref="J239:T239" si="155">$G239</f>
        <v>0</v>
      </c>
      <c r="K239" s="23">
        <f t="shared" si="155"/>
        <v>0</v>
      </c>
      <c r="L239" s="23">
        <f t="shared" si="155"/>
        <v>0</v>
      </c>
      <c r="M239" s="23">
        <f t="shared" si="155"/>
        <v>0</v>
      </c>
      <c r="N239" s="23">
        <f t="shared" si="155"/>
        <v>0</v>
      </c>
      <c r="O239" s="23">
        <f t="shared" si="155"/>
        <v>0</v>
      </c>
      <c r="P239" s="23">
        <f t="shared" si="155"/>
        <v>0</v>
      </c>
      <c r="Q239" s="23">
        <f t="shared" si="155"/>
        <v>0</v>
      </c>
      <c r="R239" s="23">
        <f t="shared" si="155"/>
        <v>0</v>
      </c>
      <c r="S239" s="23">
        <f t="shared" si="155"/>
        <v>0</v>
      </c>
      <c r="T239" s="104">
        <f t="shared" si="155"/>
        <v>0</v>
      </c>
      <c r="U239" s="97">
        <f>SUM(I239:T239)</f>
        <v>0</v>
      </c>
      <c r="V239" s="55"/>
      <c r="W239" s="55"/>
      <c r="X239" s="55"/>
      <c r="Y239" s="18"/>
      <c r="Z239" s="55"/>
      <c r="AA239" s="55"/>
      <c r="AB239" s="55"/>
    </row>
    <row r="240" spans="2:28" ht="16.8" customHeight="1" x14ac:dyDescent="0.2">
      <c r="B240" s="158"/>
      <c r="C240" s="161"/>
      <c r="D240" s="161"/>
      <c r="E240" s="168" t="s">
        <v>148</v>
      </c>
      <c r="F240" s="169"/>
      <c r="G240" s="39">
        <v>30</v>
      </c>
      <c r="H240" s="15" t="s">
        <v>39</v>
      </c>
      <c r="I240" s="24">
        <v>93</v>
      </c>
      <c r="J240" s="25">
        <v>38</v>
      </c>
      <c r="K240" s="25">
        <v>53</v>
      </c>
      <c r="L240" s="25">
        <v>49</v>
      </c>
      <c r="M240" s="25">
        <v>67</v>
      </c>
      <c r="N240" s="25">
        <v>60</v>
      </c>
      <c r="O240" s="25">
        <v>31</v>
      </c>
      <c r="P240" s="25">
        <v>44</v>
      </c>
      <c r="Q240" s="25">
        <v>362</v>
      </c>
      <c r="R240" s="25">
        <v>504</v>
      </c>
      <c r="S240" s="25">
        <v>331</v>
      </c>
      <c r="T240" s="101">
        <v>274</v>
      </c>
      <c r="U240" s="107">
        <f>SUM(I240:T240)</f>
        <v>1906</v>
      </c>
      <c r="V240" s="54">
        <f>SUM(K240:T240)</f>
        <v>1775</v>
      </c>
      <c r="W240" s="54">
        <f>U240</f>
        <v>1906</v>
      </c>
      <c r="X240" s="54">
        <f>V240+W240</f>
        <v>3681</v>
      </c>
      <c r="Y240" s="16"/>
      <c r="Z240" s="54"/>
      <c r="AA240" s="54"/>
      <c r="AB240" s="54"/>
    </row>
    <row r="241" spans="2:28" ht="16.8" customHeight="1" x14ac:dyDescent="0.2">
      <c r="B241" s="158"/>
      <c r="C241" s="161"/>
      <c r="D241" s="161"/>
      <c r="E241" s="172" t="s">
        <v>48</v>
      </c>
      <c r="F241" s="63" t="s">
        <v>49</v>
      </c>
      <c r="G241" s="51"/>
      <c r="H241" s="15" t="s">
        <v>31</v>
      </c>
      <c r="I241" s="58">
        <f>ROUNDDOWN(IF(I240&gt;120,IF(I240&gt;300,120*$G241+180*$G242+(I240-300)*$G243,120*$G241+(I240-120)*$G242),I240*$G241),2)</f>
        <v>0</v>
      </c>
      <c r="J241" s="59">
        <f t="shared" ref="J241:T241" si="156">ROUNDDOWN(IF(J240&gt;120,IF(J240&gt;300,120*$G241+180*$G242+(J240-300)*$G243,120*$G241+(J240-120)*$G242),J240*$G241),2)</f>
        <v>0</v>
      </c>
      <c r="K241" s="59">
        <f t="shared" si="156"/>
        <v>0</v>
      </c>
      <c r="L241" s="26">
        <f t="shared" si="156"/>
        <v>0</v>
      </c>
      <c r="M241" s="26">
        <f t="shared" si="156"/>
        <v>0</v>
      </c>
      <c r="N241" s="26">
        <f t="shared" si="156"/>
        <v>0</v>
      </c>
      <c r="O241" s="26">
        <f t="shared" si="156"/>
        <v>0</v>
      </c>
      <c r="P241" s="59">
        <f t="shared" si="156"/>
        <v>0</v>
      </c>
      <c r="Q241" s="59">
        <f t="shared" si="156"/>
        <v>0</v>
      </c>
      <c r="R241" s="59">
        <f t="shared" si="156"/>
        <v>0</v>
      </c>
      <c r="S241" s="59">
        <f t="shared" si="156"/>
        <v>0</v>
      </c>
      <c r="T241" s="102">
        <f t="shared" si="156"/>
        <v>0</v>
      </c>
      <c r="U241" s="99">
        <f>SUM(I241:T241)</f>
        <v>0</v>
      </c>
      <c r="V241" s="57"/>
      <c r="W241" s="57"/>
      <c r="X241" s="57"/>
      <c r="Y241" s="43"/>
      <c r="Z241" s="57"/>
      <c r="AA241" s="57"/>
      <c r="AB241" s="57"/>
    </row>
    <row r="242" spans="2:28" ht="16.8" customHeight="1" x14ac:dyDescent="0.2">
      <c r="B242" s="158"/>
      <c r="C242" s="161"/>
      <c r="D242" s="161"/>
      <c r="E242" s="172"/>
      <c r="F242" s="64" t="s">
        <v>50</v>
      </c>
      <c r="G242" s="31"/>
      <c r="H242" s="65" t="s">
        <v>32</v>
      </c>
      <c r="I242" s="66">
        <f>INT(SUM(I239,I241))</f>
        <v>0</v>
      </c>
      <c r="J242" s="67">
        <f>INT(SUM(J239,J241))</f>
        <v>0</v>
      </c>
      <c r="K242" s="67">
        <f t="shared" ref="K242:T242" si="157">INT(SUM(K239,K241))</f>
        <v>0</v>
      </c>
      <c r="L242" s="68">
        <f t="shared" si="157"/>
        <v>0</v>
      </c>
      <c r="M242" s="68">
        <f t="shared" si="157"/>
        <v>0</v>
      </c>
      <c r="N242" s="68">
        <f t="shared" si="157"/>
        <v>0</v>
      </c>
      <c r="O242" s="68">
        <f t="shared" si="157"/>
        <v>0</v>
      </c>
      <c r="P242" s="67">
        <f t="shared" si="157"/>
        <v>0</v>
      </c>
      <c r="Q242" s="67">
        <f t="shared" si="157"/>
        <v>0</v>
      </c>
      <c r="R242" s="67">
        <f t="shared" si="157"/>
        <v>0</v>
      </c>
      <c r="S242" s="67">
        <f t="shared" si="157"/>
        <v>0</v>
      </c>
      <c r="T242" s="105">
        <f t="shared" si="157"/>
        <v>0</v>
      </c>
      <c r="U242" s="69">
        <f>SUM(I242:T242)</f>
        <v>0</v>
      </c>
      <c r="V242" s="54"/>
      <c r="W242" s="54"/>
      <c r="X242" s="54"/>
      <c r="Y242" s="16"/>
      <c r="Z242" s="54">
        <f>SUM(K242:T242)</f>
        <v>0</v>
      </c>
      <c r="AA242" s="54">
        <f>U242</f>
        <v>0</v>
      </c>
      <c r="AB242" s="54">
        <f>Z242+AA242</f>
        <v>0</v>
      </c>
    </row>
    <row r="243" spans="2:28" ht="16.8" customHeight="1" x14ac:dyDescent="0.2">
      <c r="B243" s="159"/>
      <c r="C243" s="162"/>
      <c r="D243" s="162"/>
      <c r="E243" s="173"/>
      <c r="F243" s="70" t="s">
        <v>51</v>
      </c>
      <c r="G243" s="33"/>
      <c r="H243" s="71"/>
      <c r="I243" s="72"/>
      <c r="J243" s="73"/>
      <c r="K243" s="73"/>
      <c r="L243" s="74"/>
      <c r="M243" s="74"/>
      <c r="N243" s="74"/>
      <c r="O243" s="74"/>
      <c r="P243" s="73"/>
      <c r="Q243" s="73"/>
      <c r="R243" s="73"/>
      <c r="S243" s="73"/>
      <c r="T243" s="106"/>
      <c r="U243" s="108"/>
      <c r="V243" s="54"/>
      <c r="W243" s="54"/>
      <c r="X243" s="54"/>
      <c r="Y243" s="16"/>
      <c r="Z243" s="54"/>
      <c r="AA243" s="54"/>
      <c r="AB243" s="54"/>
    </row>
    <row r="244" spans="2:28" ht="16.8" customHeight="1" x14ac:dyDescent="0.2">
      <c r="B244" s="157">
        <f>B233+1</f>
        <v>22</v>
      </c>
      <c r="C244" s="160" t="s">
        <v>74</v>
      </c>
      <c r="D244" s="163" t="s">
        <v>45</v>
      </c>
      <c r="E244" s="166" t="s">
        <v>24</v>
      </c>
      <c r="F244" s="167"/>
      <c r="G244" s="32"/>
      <c r="H244" s="21" t="s">
        <v>25</v>
      </c>
      <c r="I244" s="22">
        <f>ROUNDDOWN($G244*$G246*$G247,2)</f>
        <v>0</v>
      </c>
      <c r="J244" s="23">
        <f t="shared" ref="J244:T244" si="158">ROUNDDOWN($G244*$G246*$G247,2)</f>
        <v>0</v>
      </c>
      <c r="K244" s="23">
        <f t="shared" si="158"/>
        <v>0</v>
      </c>
      <c r="L244" s="23">
        <f t="shared" si="158"/>
        <v>0</v>
      </c>
      <c r="M244" s="23">
        <f t="shared" si="158"/>
        <v>0</v>
      </c>
      <c r="N244" s="23">
        <f t="shared" si="158"/>
        <v>0</v>
      </c>
      <c r="O244" s="23">
        <f t="shared" si="158"/>
        <v>0</v>
      </c>
      <c r="P244" s="23">
        <f t="shared" si="158"/>
        <v>0</v>
      </c>
      <c r="Q244" s="23">
        <f t="shared" si="158"/>
        <v>0</v>
      </c>
      <c r="R244" s="23">
        <f t="shared" si="158"/>
        <v>0</v>
      </c>
      <c r="S244" s="23">
        <f t="shared" si="158"/>
        <v>0</v>
      </c>
      <c r="T244" s="104">
        <f t="shared" si="158"/>
        <v>0</v>
      </c>
      <c r="U244" s="97">
        <f t="shared" si="95"/>
        <v>0</v>
      </c>
      <c r="V244" s="55"/>
      <c r="W244" s="55"/>
      <c r="X244" s="55"/>
      <c r="Y244" s="18"/>
      <c r="Z244" s="55"/>
      <c r="AA244" s="55"/>
      <c r="AB244" s="55"/>
    </row>
    <row r="245" spans="2:28" ht="16.8" customHeight="1" x14ac:dyDescent="0.2">
      <c r="B245" s="158"/>
      <c r="C245" s="161"/>
      <c r="D245" s="164"/>
      <c r="E245" s="52" t="s">
        <v>36</v>
      </c>
      <c r="F245" s="56"/>
      <c r="G245" s="121" t="s">
        <v>145</v>
      </c>
      <c r="H245" s="15" t="s">
        <v>37</v>
      </c>
      <c r="I245" s="50"/>
      <c r="J245" s="36"/>
      <c r="K245" s="37"/>
      <c r="L245" s="28">
        <v>3891</v>
      </c>
      <c r="M245" s="28">
        <v>6584</v>
      </c>
      <c r="N245" s="28">
        <v>6251</v>
      </c>
      <c r="O245" s="28">
        <v>1624</v>
      </c>
      <c r="P245" s="37"/>
      <c r="Q245" s="37"/>
      <c r="R245" s="37"/>
      <c r="S245" s="37"/>
      <c r="T245" s="100"/>
      <c r="U245" s="69">
        <f t="shared" si="95"/>
        <v>18350</v>
      </c>
      <c r="V245" s="55"/>
      <c r="W245" s="55"/>
      <c r="X245" s="55"/>
      <c r="Y245" s="18"/>
      <c r="Z245" s="55"/>
      <c r="AA245" s="55"/>
      <c r="AB245" s="55"/>
    </row>
    <row r="246" spans="2:28" ht="16.8" customHeight="1" x14ac:dyDescent="0.2">
      <c r="B246" s="158"/>
      <c r="C246" s="161"/>
      <c r="D246" s="164"/>
      <c r="E246" s="168" t="s">
        <v>26</v>
      </c>
      <c r="F246" s="169"/>
      <c r="G246" s="39">
        <v>46</v>
      </c>
      <c r="H246" s="15" t="s">
        <v>38</v>
      </c>
      <c r="I246" s="24">
        <v>5126</v>
      </c>
      <c r="J246" s="25">
        <v>5368</v>
      </c>
      <c r="K246" s="25">
        <v>6052</v>
      </c>
      <c r="L246" s="25">
        <v>1475</v>
      </c>
      <c r="M246" s="36"/>
      <c r="N246" s="36"/>
      <c r="O246" s="25">
        <v>3983</v>
      </c>
      <c r="P246" s="25">
        <v>5428</v>
      </c>
      <c r="Q246" s="25">
        <v>5374</v>
      </c>
      <c r="R246" s="25">
        <v>6130</v>
      </c>
      <c r="S246" s="25">
        <v>5058</v>
      </c>
      <c r="T246" s="101">
        <v>5539</v>
      </c>
      <c r="U246" s="69">
        <f t="shared" si="95"/>
        <v>49533</v>
      </c>
      <c r="V246" s="54"/>
      <c r="W246" s="54"/>
      <c r="X246" s="54"/>
      <c r="Y246" s="16"/>
      <c r="Z246" s="54"/>
      <c r="AA246" s="54"/>
      <c r="AB246" s="54"/>
    </row>
    <row r="247" spans="2:28" ht="16.8" customHeight="1" x14ac:dyDescent="0.2">
      <c r="B247" s="158"/>
      <c r="C247" s="161"/>
      <c r="D247" s="164"/>
      <c r="E247" s="168" t="s">
        <v>27</v>
      </c>
      <c r="F247" s="169"/>
      <c r="G247" s="30">
        <v>0.95</v>
      </c>
      <c r="H247" s="15" t="s">
        <v>39</v>
      </c>
      <c r="I247" s="24">
        <f>SUM(I245:I246)</f>
        <v>5126</v>
      </c>
      <c r="J247" s="25">
        <f t="shared" ref="J247:T247" si="159">SUM(J245:J246)</f>
        <v>5368</v>
      </c>
      <c r="K247" s="25">
        <f t="shared" si="159"/>
        <v>6052</v>
      </c>
      <c r="L247" s="25">
        <f t="shared" si="159"/>
        <v>5366</v>
      </c>
      <c r="M247" s="25">
        <f t="shared" si="159"/>
        <v>6584</v>
      </c>
      <c r="N247" s="25">
        <f t="shared" si="159"/>
        <v>6251</v>
      </c>
      <c r="O247" s="25">
        <f t="shared" si="159"/>
        <v>5607</v>
      </c>
      <c r="P247" s="25">
        <f t="shared" si="159"/>
        <v>5428</v>
      </c>
      <c r="Q247" s="25">
        <f t="shared" si="159"/>
        <v>5374</v>
      </c>
      <c r="R247" s="25">
        <f t="shared" si="159"/>
        <v>6130</v>
      </c>
      <c r="S247" s="25">
        <f t="shared" si="159"/>
        <v>5058</v>
      </c>
      <c r="T247" s="101">
        <f t="shared" si="159"/>
        <v>5539</v>
      </c>
      <c r="U247" s="107">
        <f t="shared" si="95"/>
        <v>67883</v>
      </c>
      <c r="V247" s="54">
        <f>SUM(K247:T247)</f>
        <v>57389</v>
      </c>
      <c r="W247" s="57">
        <f>U247</f>
        <v>67883</v>
      </c>
      <c r="X247" s="57">
        <f>V247+W247</f>
        <v>125272</v>
      </c>
      <c r="Y247" s="43"/>
      <c r="Z247" s="57"/>
      <c r="AA247" s="57"/>
      <c r="AB247" s="57"/>
    </row>
    <row r="248" spans="2:28" ht="16.8" customHeight="1" x14ac:dyDescent="0.2">
      <c r="B248" s="158"/>
      <c r="C248" s="161"/>
      <c r="D248" s="164"/>
      <c r="E248" s="170" t="s">
        <v>28</v>
      </c>
      <c r="F248" s="53" t="s">
        <v>29</v>
      </c>
      <c r="G248" s="31"/>
      <c r="H248" s="15" t="s">
        <v>31</v>
      </c>
      <c r="I248" s="58">
        <f>ROUNDDOWN($G248*I245+$G249*I246,2)</f>
        <v>0</v>
      </c>
      <c r="J248" s="59">
        <f>ROUNDDOWN($G248*J245+$G249*J246,2)</f>
        <v>0</v>
      </c>
      <c r="K248" s="59">
        <f t="shared" ref="K248:T248" si="160">ROUNDDOWN($G248*K245+$G249*K246,2)</f>
        <v>0</v>
      </c>
      <c r="L248" s="26">
        <f t="shared" si="160"/>
        <v>0</v>
      </c>
      <c r="M248" s="26">
        <f t="shared" si="160"/>
        <v>0</v>
      </c>
      <c r="N248" s="26">
        <f t="shared" si="160"/>
        <v>0</v>
      </c>
      <c r="O248" s="26">
        <f t="shared" si="160"/>
        <v>0</v>
      </c>
      <c r="P248" s="59">
        <f t="shared" si="160"/>
        <v>0</v>
      </c>
      <c r="Q248" s="59">
        <f t="shared" si="160"/>
        <v>0</v>
      </c>
      <c r="R248" s="59">
        <f t="shared" si="160"/>
        <v>0</v>
      </c>
      <c r="S248" s="59">
        <f t="shared" si="160"/>
        <v>0</v>
      </c>
      <c r="T248" s="102">
        <f t="shared" si="160"/>
        <v>0</v>
      </c>
      <c r="U248" s="99">
        <f t="shared" si="95"/>
        <v>0</v>
      </c>
      <c r="V248" s="54"/>
      <c r="W248" s="54"/>
      <c r="X248" s="54"/>
      <c r="Y248" s="16"/>
      <c r="Z248" s="54"/>
      <c r="AA248" s="54"/>
      <c r="AB248" s="54"/>
    </row>
    <row r="249" spans="2:28" ht="16.8" customHeight="1" x14ac:dyDescent="0.2">
      <c r="B249" s="158"/>
      <c r="C249" s="161"/>
      <c r="D249" s="165"/>
      <c r="E249" s="171"/>
      <c r="F249" s="19" t="s">
        <v>30</v>
      </c>
      <c r="G249" s="33"/>
      <c r="H249" s="20" t="s">
        <v>32</v>
      </c>
      <c r="I249" s="60">
        <f>INT(SUM(I244,I248))</f>
        <v>0</v>
      </c>
      <c r="J249" s="61">
        <f t="shared" ref="J249:T249" si="161">INT(SUM(J244,J248))</f>
        <v>0</v>
      </c>
      <c r="K249" s="61">
        <f t="shared" si="161"/>
        <v>0</v>
      </c>
      <c r="L249" s="27">
        <f t="shared" si="161"/>
        <v>0</v>
      </c>
      <c r="M249" s="27">
        <f t="shared" si="161"/>
        <v>0</v>
      </c>
      <c r="N249" s="27">
        <f t="shared" si="161"/>
        <v>0</v>
      </c>
      <c r="O249" s="27">
        <f t="shared" si="161"/>
        <v>0</v>
      </c>
      <c r="P249" s="61">
        <f t="shared" si="161"/>
        <v>0</v>
      </c>
      <c r="Q249" s="61">
        <f t="shared" si="161"/>
        <v>0</v>
      </c>
      <c r="R249" s="61">
        <f t="shared" si="161"/>
        <v>0</v>
      </c>
      <c r="S249" s="61">
        <f t="shared" si="161"/>
        <v>0</v>
      </c>
      <c r="T249" s="103">
        <f t="shared" si="161"/>
        <v>0</v>
      </c>
      <c r="U249" s="42">
        <f t="shared" si="95"/>
        <v>0</v>
      </c>
      <c r="V249" s="62"/>
      <c r="W249" s="54"/>
      <c r="X249" s="54"/>
      <c r="Y249" s="16"/>
      <c r="Z249" s="54">
        <f>SUM(K249:T249)</f>
        <v>0</v>
      </c>
      <c r="AA249" s="54">
        <f>U249</f>
        <v>0</v>
      </c>
      <c r="AB249" s="54">
        <f>Z249+AA249</f>
        <v>0</v>
      </c>
    </row>
    <row r="250" spans="2:28" ht="16.8" customHeight="1" x14ac:dyDescent="0.2">
      <c r="B250" s="158"/>
      <c r="C250" s="161"/>
      <c r="D250" s="160" t="s">
        <v>46</v>
      </c>
      <c r="E250" s="166" t="s">
        <v>47</v>
      </c>
      <c r="F250" s="167"/>
      <c r="G250" s="32"/>
      <c r="H250" s="21" t="s">
        <v>25</v>
      </c>
      <c r="I250" s="22">
        <f>$G250</f>
        <v>0</v>
      </c>
      <c r="J250" s="23">
        <f t="shared" ref="J250:T250" si="162">$G250</f>
        <v>0</v>
      </c>
      <c r="K250" s="23">
        <f t="shared" si="162"/>
        <v>0</v>
      </c>
      <c r="L250" s="23">
        <f t="shared" si="162"/>
        <v>0</v>
      </c>
      <c r="M250" s="23">
        <f t="shared" si="162"/>
        <v>0</v>
      </c>
      <c r="N250" s="23">
        <f t="shared" si="162"/>
        <v>0</v>
      </c>
      <c r="O250" s="23">
        <f t="shared" si="162"/>
        <v>0</v>
      </c>
      <c r="P250" s="23">
        <f t="shared" si="162"/>
        <v>0</v>
      </c>
      <c r="Q250" s="23">
        <f t="shared" si="162"/>
        <v>0</v>
      </c>
      <c r="R250" s="23">
        <f t="shared" si="162"/>
        <v>0</v>
      </c>
      <c r="S250" s="23">
        <f t="shared" si="162"/>
        <v>0</v>
      </c>
      <c r="T250" s="104">
        <f t="shared" si="162"/>
        <v>0</v>
      </c>
      <c r="U250" s="97">
        <f>SUM(I250:T250)</f>
        <v>0</v>
      </c>
      <c r="V250" s="55"/>
      <c r="W250" s="55"/>
      <c r="X250" s="55"/>
      <c r="Y250" s="18"/>
      <c r="Z250" s="55"/>
      <c r="AA250" s="55"/>
      <c r="AB250" s="55"/>
    </row>
    <row r="251" spans="2:28" ht="16.8" customHeight="1" x14ac:dyDescent="0.2">
      <c r="B251" s="158"/>
      <c r="C251" s="161"/>
      <c r="D251" s="161"/>
      <c r="E251" s="168" t="s">
        <v>148</v>
      </c>
      <c r="F251" s="169"/>
      <c r="G251" s="39">
        <v>20</v>
      </c>
      <c r="H251" s="15" t="s">
        <v>39</v>
      </c>
      <c r="I251" s="24">
        <v>1</v>
      </c>
      <c r="J251" s="25">
        <v>7</v>
      </c>
      <c r="K251" s="25">
        <v>22</v>
      </c>
      <c r="L251" s="25">
        <v>23</v>
      </c>
      <c r="M251" s="25">
        <v>27</v>
      </c>
      <c r="N251" s="25">
        <v>25</v>
      </c>
      <c r="O251" s="25">
        <v>13</v>
      </c>
      <c r="P251" s="25">
        <v>2</v>
      </c>
      <c r="Q251" s="25">
        <v>1</v>
      </c>
      <c r="R251" s="25">
        <v>5</v>
      </c>
      <c r="S251" s="25">
        <v>38</v>
      </c>
      <c r="T251" s="101">
        <v>1</v>
      </c>
      <c r="U251" s="107">
        <f>SUM(I251:T251)</f>
        <v>165</v>
      </c>
      <c r="V251" s="54">
        <f>SUM(K251:T251)</f>
        <v>157</v>
      </c>
      <c r="W251" s="54">
        <f>U251</f>
        <v>165</v>
      </c>
      <c r="X251" s="54">
        <f>V251+W251</f>
        <v>322</v>
      </c>
      <c r="Y251" s="16"/>
      <c r="Z251" s="54"/>
      <c r="AA251" s="54"/>
      <c r="AB251" s="54"/>
    </row>
    <row r="252" spans="2:28" ht="16.8" customHeight="1" x14ac:dyDescent="0.2">
      <c r="B252" s="158"/>
      <c r="C252" s="161"/>
      <c r="D252" s="161"/>
      <c r="E252" s="172" t="s">
        <v>48</v>
      </c>
      <c r="F252" s="63" t="s">
        <v>49</v>
      </c>
      <c r="G252" s="51"/>
      <c r="H252" s="15" t="s">
        <v>31</v>
      </c>
      <c r="I252" s="58">
        <f>ROUNDDOWN(IF(I251&gt;120,IF(I251&gt;300,120*$G252+180*$G253+(I251-300)*$G254,120*$G252+(I251-120)*$G253),I251*$G252),2)</f>
        <v>0</v>
      </c>
      <c r="J252" s="59">
        <f t="shared" ref="J252:T252" si="163">ROUNDDOWN(IF(J251&gt;120,IF(J251&gt;300,120*$G252+180*$G253+(J251-300)*$G254,120*$G252+(J251-120)*$G253),J251*$G252),2)</f>
        <v>0</v>
      </c>
      <c r="K252" s="59">
        <f t="shared" si="163"/>
        <v>0</v>
      </c>
      <c r="L252" s="26">
        <f t="shared" si="163"/>
        <v>0</v>
      </c>
      <c r="M252" s="26">
        <f t="shared" si="163"/>
        <v>0</v>
      </c>
      <c r="N252" s="26">
        <f t="shared" si="163"/>
        <v>0</v>
      </c>
      <c r="O252" s="26">
        <f t="shared" si="163"/>
        <v>0</v>
      </c>
      <c r="P252" s="59">
        <f t="shared" si="163"/>
        <v>0</v>
      </c>
      <c r="Q252" s="59">
        <f t="shared" si="163"/>
        <v>0</v>
      </c>
      <c r="R252" s="59">
        <f t="shared" si="163"/>
        <v>0</v>
      </c>
      <c r="S252" s="59">
        <f t="shared" si="163"/>
        <v>0</v>
      </c>
      <c r="T252" s="102">
        <f t="shared" si="163"/>
        <v>0</v>
      </c>
      <c r="U252" s="99">
        <f>SUM(I252:T252)</f>
        <v>0</v>
      </c>
      <c r="V252" s="57"/>
      <c r="W252" s="57"/>
      <c r="X252" s="57"/>
      <c r="Y252" s="43"/>
      <c r="Z252" s="57"/>
      <c r="AA252" s="57"/>
      <c r="AB252" s="57"/>
    </row>
    <row r="253" spans="2:28" ht="16.8" customHeight="1" x14ac:dyDescent="0.2">
      <c r="B253" s="158"/>
      <c r="C253" s="161"/>
      <c r="D253" s="161"/>
      <c r="E253" s="172"/>
      <c r="F253" s="64" t="s">
        <v>50</v>
      </c>
      <c r="G253" s="31"/>
      <c r="H253" s="65" t="s">
        <v>32</v>
      </c>
      <c r="I253" s="66">
        <f>INT(SUM(I250,I252))</f>
        <v>0</v>
      </c>
      <c r="J253" s="67">
        <f>INT(SUM(J250,J252))</f>
        <v>0</v>
      </c>
      <c r="K253" s="67">
        <f t="shared" ref="K253:T253" si="164">INT(SUM(K250,K252))</f>
        <v>0</v>
      </c>
      <c r="L253" s="68">
        <f t="shared" si="164"/>
        <v>0</v>
      </c>
      <c r="M253" s="68">
        <f t="shared" si="164"/>
        <v>0</v>
      </c>
      <c r="N253" s="68">
        <f t="shared" si="164"/>
        <v>0</v>
      </c>
      <c r="O253" s="68">
        <f t="shared" si="164"/>
        <v>0</v>
      </c>
      <c r="P253" s="67">
        <f t="shared" si="164"/>
        <v>0</v>
      </c>
      <c r="Q253" s="67">
        <f t="shared" si="164"/>
        <v>0</v>
      </c>
      <c r="R253" s="67">
        <f t="shared" si="164"/>
        <v>0</v>
      </c>
      <c r="S253" s="67">
        <f t="shared" si="164"/>
        <v>0</v>
      </c>
      <c r="T253" s="105">
        <f t="shared" si="164"/>
        <v>0</v>
      </c>
      <c r="U253" s="69">
        <f>SUM(I253:T253)</f>
        <v>0</v>
      </c>
      <c r="V253" s="54"/>
      <c r="W253" s="54"/>
      <c r="X253" s="54"/>
      <c r="Y253" s="16"/>
      <c r="Z253" s="54">
        <f>SUM(K253:T253)</f>
        <v>0</v>
      </c>
      <c r="AA253" s="54">
        <f>U253</f>
        <v>0</v>
      </c>
      <c r="AB253" s="54">
        <f>Z253+AA253</f>
        <v>0</v>
      </c>
    </row>
    <row r="254" spans="2:28" ht="16.8" customHeight="1" x14ac:dyDescent="0.2">
      <c r="B254" s="159"/>
      <c r="C254" s="162"/>
      <c r="D254" s="162"/>
      <c r="E254" s="173"/>
      <c r="F254" s="70" t="s">
        <v>51</v>
      </c>
      <c r="G254" s="33"/>
      <c r="H254" s="71"/>
      <c r="I254" s="72"/>
      <c r="J254" s="73"/>
      <c r="K254" s="73"/>
      <c r="L254" s="74"/>
      <c r="M254" s="74"/>
      <c r="N254" s="74"/>
      <c r="O254" s="74"/>
      <c r="P254" s="73"/>
      <c r="Q254" s="73"/>
      <c r="R254" s="73"/>
      <c r="S254" s="73"/>
      <c r="T254" s="106"/>
      <c r="U254" s="108"/>
      <c r="V254" s="54"/>
      <c r="W254" s="54"/>
      <c r="X254" s="54"/>
      <c r="Y254" s="16"/>
      <c r="Z254" s="54"/>
      <c r="AA254" s="54"/>
      <c r="AB254" s="54"/>
    </row>
    <row r="255" spans="2:28" ht="16.8" customHeight="1" x14ac:dyDescent="0.2">
      <c r="B255" s="157">
        <f t="shared" ref="B255" si="165">B244+1</f>
        <v>23</v>
      </c>
      <c r="C255" s="160" t="s">
        <v>75</v>
      </c>
      <c r="D255" s="163" t="s">
        <v>45</v>
      </c>
      <c r="E255" s="166" t="s">
        <v>24</v>
      </c>
      <c r="F255" s="167"/>
      <c r="G255" s="32"/>
      <c r="H255" s="21" t="s">
        <v>25</v>
      </c>
      <c r="I255" s="22">
        <f>ROUNDDOWN($G255*$G257*$G258,2)</f>
        <v>0</v>
      </c>
      <c r="J255" s="23">
        <f t="shared" ref="J255:T255" si="166">ROUNDDOWN($G255*$G257*$G258,2)</f>
        <v>0</v>
      </c>
      <c r="K255" s="23">
        <f t="shared" si="166"/>
        <v>0</v>
      </c>
      <c r="L255" s="23">
        <f t="shared" si="166"/>
        <v>0</v>
      </c>
      <c r="M255" s="23">
        <f t="shared" si="166"/>
        <v>0</v>
      </c>
      <c r="N255" s="23">
        <f t="shared" si="166"/>
        <v>0</v>
      </c>
      <c r="O255" s="23">
        <f t="shared" si="166"/>
        <v>0</v>
      </c>
      <c r="P255" s="23">
        <f t="shared" si="166"/>
        <v>0</v>
      </c>
      <c r="Q255" s="23">
        <f t="shared" si="166"/>
        <v>0</v>
      </c>
      <c r="R255" s="23">
        <f t="shared" si="166"/>
        <v>0</v>
      </c>
      <c r="S255" s="23">
        <f t="shared" si="166"/>
        <v>0</v>
      </c>
      <c r="T255" s="104">
        <f t="shared" si="166"/>
        <v>0</v>
      </c>
      <c r="U255" s="97">
        <f t="shared" si="95"/>
        <v>0</v>
      </c>
      <c r="V255" s="55"/>
      <c r="W255" s="55"/>
      <c r="X255" s="55"/>
      <c r="Y255" s="18"/>
      <c r="Z255" s="55"/>
      <c r="AA255" s="55"/>
      <c r="AB255" s="55"/>
    </row>
    <row r="256" spans="2:28" ht="16.8" customHeight="1" x14ac:dyDescent="0.2">
      <c r="B256" s="158"/>
      <c r="C256" s="161"/>
      <c r="D256" s="164"/>
      <c r="E256" s="52" t="s">
        <v>36</v>
      </c>
      <c r="F256" s="56"/>
      <c r="G256" s="121" t="s">
        <v>145</v>
      </c>
      <c r="H256" s="15" t="s">
        <v>37</v>
      </c>
      <c r="I256" s="50"/>
      <c r="J256" s="36"/>
      <c r="K256" s="37"/>
      <c r="L256" s="28">
        <v>2645</v>
      </c>
      <c r="M256" s="28">
        <v>4562</v>
      </c>
      <c r="N256" s="28">
        <v>4480</v>
      </c>
      <c r="O256" s="28">
        <v>1096</v>
      </c>
      <c r="P256" s="37"/>
      <c r="Q256" s="37"/>
      <c r="R256" s="37"/>
      <c r="S256" s="37"/>
      <c r="T256" s="100"/>
      <c r="U256" s="69">
        <f t="shared" si="95"/>
        <v>12783</v>
      </c>
      <c r="V256" s="55"/>
      <c r="W256" s="55"/>
      <c r="X256" s="55"/>
      <c r="Y256" s="18"/>
      <c r="Z256" s="55"/>
      <c r="AA256" s="55"/>
      <c r="AB256" s="55"/>
    </row>
    <row r="257" spans="2:28" ht="16.8" customHeight="1" x14ac:dyDescent="0.2">
      <c r="B257" s="158"/>
      <c r="C257" s="161"/>
      <c r="D257" s="164"/>
      <c r="E257" s="168" t="s">
        <v>26</v>
      </c>
      <c r="F257" s="169"/>
      <c r="G257" s="39">
        <v>25</v>
      </c>
      <c r="H257" s="15" t="s">
        <v>38</v>
      </c>
      <c r="I257" s="24">
        <v>3152</v>
      </c>
      <c r="J257" s="25">
        <v>3376</v>
      </c>
      <c r="K257" s="25">
        <v>4190</v>
      </c>
      <c r="L257" s="25">
        <v>1008</v>
      </c>
      <c r="M257" s="36"/>
      <c r="N257" s="36"/>
      <c r="O257" s="25">
        <v>2877</v>
      </c>
      <c r="P257" s="25">
        <v>3528</v>
      </c>
      <c r="Q257" s="25">
        <v>4090</v>
      </c>
      <c r="R257" s="25">
        <v>4355</v>
      </c>
      <c r="S257" s="25">
        <v>3534</v>
      </c>
      <c r="T257" s="101">
        <v>3491</v>
      </c>
      <c r="U257" s="69">
        <f t="shared" si="95"/>
        <v>33601</v>
      </c>
      <c r="V257" s="54"/>
      <c r="W257" s="54"/>
      <c r="X257" s="54"/>
      <c r="Y257" s="16"/>
      <c r="Z257" s="54"/>
      <c r="AA257" s="54"/>
      <c r="AB257" s="54"/>
    </row>
    <row r="258" spans="2:28" ht="16.8" customHeight="1" x14ac:dyDescent="0.2">
      <c r="B258" s="158"/>
      <c r="C258" s="161"/>
      <c r="D258" s="164"/>
      <c r="E258" s="168" t="s">
        <v>27</v>
      </c>
      <c r="F258" s="169"/>
      <c r="G258" s="30">
        <v>0.95</v>
      </c>
      <c r="H258" s="15" t="s">
        <v>39</v>
      </c>
      <c r="I258" s="24">
        <f>SUM(I256:I257)</f>
        <v>3152</v>
      </c>
      <c r="J258" s="25">
        <f t="shared" ref="J258:T258" si="167">SUM(J256:J257)</f>
        <v>3376</v>
      </c>
      <c r="K258" s="25">
        <f t="shared" si="167"/>
        <v>4190</v>
      </c>
      <c r="L258" s="25">
        <f t="shared" si="167"/>
        <v>3653</v>
      </c>
      <c r="M258" s="25">
        <f t="shared" si="167"/>
        <v>4562</v>
      </c>
      <c r="N258" s="25">
        <f t="shared" si="167"/>
        <v>4480</v>
      </c>
      <c r="O258" s="25">
        <f t="shared" si="167"/>
        <v>3973</v>
      </c>
      <c r="P258" s="25">
        <f t="shared" si="167"/>
        <v>3528</v>
      </c>
      <c r="Q258" s="25">
        <f t="shared" si="167"/>
        <v>4090</v>
      </c>
      <c r="R258" s="25">
        <f t="shared" si="167"/>
        <v>4355</v>
      </c>
      <c r="S258" s="25">
        <f t="shared" si="167"/>
        <v>3534</v>
      </c>
      <c r="T258" s="101">
        <f t="shared" si="167"/>
        <v>3491</v>
      </c>
      <c r="U258" s="107">
        <f t="shared" si="95"/>
        <v>46384</v>
      </c>
      <c r="V258" s="54">
        <f>SUM(K258:T258)</f>
        <v>39856</v>
      </c>
      <c r="W258" s="57">
        <f>U258</f>
        <v>46384</v>
      </c>
      <c r="X258" s="57">
        <f>V258+W258</f>
        <v>86240</v>
      </c>
      <c r="Y258" s="43"/>
      <c r="Z258" s="57"/>
      <c r="AA258" s="57"/>
      <c r="AB258" s="57"/>
    </row>
    <row r="259" spans="2:28" ht="16.8" customHeight="1" x14ac:dyDescent="0.2">
      <c r="B259" s="158"/>
      <c r="C259" s="161"/>
      <c r="D259" s="164"/>
      <c r="E259" s="170" t="s">
        <v>28</v>
      </c>
      <c r="F259" s="53" t="s">
        <v>29</v>
      </c>
      <c r="G259" s="31"/>
      <c r="H259" s="15" t="s">
        <v>31</v>
      </c>
      <c r="I259" s="58">
        <f>ROUNDDOWN($G259*I256+$G260*I257,2)</f>
        <v>0</v>
      </c>
      <c r="J259" s="58">
        <f>ROUNDDOWN($G259*J256+$G260*J257,2)</f>
        <v>0</v>
      </c>
      <c r="K259" s="58">
        <f t="shared" ref="K259:T259" si="168">ROUNDDOWN($G259*K256+$G260*K257,2)</f>
        <v>0</v>
      </c>
      <c r="L259" s="58">
        <f t="shared" si="168"/>
        <v>0</v>
      </c>
      <c r="M259" s="58">
        <f t="shared" si="168"/>
        <v>0</v>
      </c>
      <c r="N259" s="58">
        <f t="shared" si="168"/>
        <v>0</v>
      </c>
      <c r="O259" s="58">
        <f t="shared" si="168"/>
        <v>0</v>
      </c>
      <c r="P259" s="58">
        <f t="shared" si="168"/>
        <v>0</v>
      </c>
      <c r="Q259" s="58">
        <f t="shared" si="168"/>
        <v>0</v>
      </c>
      <c r="R259" s="58">
        <f t="shared" si="168"/>
        <v>0</v>
      </c>
      <c r="S259" s="58">
        <f t="shared" si="168"/>
        <v>0</v>
      </c>
      <c r="T259" s="98">
        <f t="shared" si="168"/>
        <v>0</v>
      </c>
      <c r="U259" s="99">
        <f t="shared" si="95"/>
        <v>0</v>
      </c>
      <c r="V259" s="54"/>
      <c r="W259" s="54"/>
      <c r="X259" s="54"/>
      <c r="Y259" s="16"/>
      <c r="Z259" s="54"/>
      <c r="AA259" s="54"/>
      <c r="AB259" s="54"/>
    </row>
    <row r="260" spans="2:28" ht="16.8" customHeight="1" x14ac:dyDescent="0.2">
      <c r="B260" s="158"/>
      <c r="C260" s="161"/>
      <c r="D260" s="165"/>
      <c r="E260" s="171"/>
      <c r="F260" s="19" t="s">
        <v>30</v>
      </c>
      <c r="G260" s="33"/>
      <c r="H260" s="20" t="s">
        <v>32</v>
      </c>
      <c r="I260" s="60">
        <f>INT(SUM(I255,I259))</f>
        <v>0</v>
      </c>
      <c r="J260" s="61">
        <f t="shared" ref="J260:T260" si="169">INT(SUM(J255,J259))</f>
        <v>0</v>
      </c>
      <c r="K260" s="61">
        <f t="shared" si="169"/>
        <v>0</v>
      </c>
      <c r="L260" s="27">
        <f t="shared" si="169"/>
        <v>0</v>
      </c>
      <c r="M260" s="27">
        <f t="shared" si="169"/>
        <v>0</v>
      </c>
      <c r="N260" s="27">
        <f t="shared" si="169"/>
        <v>0</v>
      </c>
      <c r="O260" s="27">
        <f t="shared" si="169"/>
        <v>0</v>
      </c>
      <c r="P260" s="61">
        <f t="shared" si="169"/>
        <v>0</v>
      </c>
      <c r="Q260" s="61">
        <f t="shared" si="169"/>
        <v>0</v>
      </c>
      <c r="R260" s="61">
        <f t="shared" si="169"/>
        <v>0</v>
      </c>
      <c r="S260" s="61">
        <f t="shared" si="169"/>
        <v>0</v>
      </c>
      <c r="T260" s="103">
        <f t="shared" si="169"/>
        <v>0</v>
      </c>
      <c r="U260" s="42">
        <f t="shared" ref="U260:U378" si="170">SUM(I260:T260)</f>
        <v>0</v>
      </c>
      <c r="V260" s="62"/>
      <c r="W260" s="54"/>
      <c r="X260" s="54"/>
      <c r="Y260" s="16"/>
      <c r="Z260" s="54">
        <f>SUM(K260:T260)</f>
        <v>0</v>
      </c>
      <c r="AA260" s="54">
        <f>U260</f>
        <v>0</v>
      </c>
      <c r="AB260" s="54">
        <f>Z260+AA260</f>
        <v>0</v>
      </c>
    </row>
    <row r="261" spans="2:28" ht="16.8" customHeight="1" x14ac:dyDescent="0.2">
      <c r="B261" s="158"/>
      <c r="C261" s="161"/>
      <c r="D261" s="160" t="s">
        <v>46</v>
      </c>
      <c r="E261" s="166" t="s">
        <v>47</v>
      </c>
      <c r="F261" s="167"/>
      <c r="G261" s="32"/>
      <c r="H261" s="21" t="s">
        <v>25</v>
      </c>
      <c r="I261" s="22">
        <f>$G261</f>
        <v>0</v>
      </c>
      <c r="J261" s="23">
        <f t="shared" ref="J261:T261" si="171">$G261</f>
        <v>0</v>
      </c>
      <c r="K261" s="23">
        <f t="shared" si="171"/>
        <v>0</v>
      </c>
      <c r="L261" s="23">
        <f t="shared" si="171"/>
        <v>0</v>
      </c>
      <c r="M261" s="23">
        <f t="shared" si="171"/>
        <v>0</v>
      </c>
      <c r="N261" s="23">
        <f t="shared" si="171"/>
        <v>0</v>
      </c>
      <c r="O261" s="23">
        <f t="shared" si="171"/>
        <v>0</v>
      </c>
      <c r="P261" s="23">
        <f t="shared" si="171"/>
        <v>0</v>
      </c>
      <c r="Q261" s="23">
        <f t="shared" si="171"/>
        <v>0</v>
      </c>
      <c r="R261" s="23">
        <f t="shared" si="171"/>
        <v>0</v>
      </c>
      <c r="S261" s="23">
        <f t="shared" si="171"/>
        <v>0</v>
      </c>
      <c r="T261" s="104">
        <f t="shared" si="171"/>
        <v>0</v>
      </c>
      <c r="U261" s="97">
        <f>SUM(I261:T261)</f>
        <v>0</v>
      </c>
      <c r="V261" s="55"/>
      <c r="W261" s="55"/>
      <c r="X261" s="55"/>
      <c r="Y261" s="18"/>
      <c r="Z261" s="55"/>
      <c r="AA261" s="55"/>
      <c r="AB261" s="55"/>
    </row>
    <row r="262" spans="2:28" ht="16.8" customHeight="1" x14ac:dyDescent="0.2">
      <c r="B262" s="158"/>
      <c r="C262" s="161"/>
      <c r="D262" s="161"/>
      <c r="E262" s="168" t="s">
        <v>148</v>
      </c>
      <c r="F262" s="169"/>
      <c r="G262" s="39">
        <v>10</v>
      </c>
      <c r="H262" s="15" t="s">
        <v>39</v>
      </c>
      <c r="I262" s="24">
        <v>1</v>
      </c>
      <c r="J262" s="25">
        <v>4</v>
      </c>
      <c r="K262" s="25">
        <v>25</v>
      </c>
      <c r="L262" s="25">
        <v>23</v>
      </c>
      <c r="M262" s="25">
        <v>35</v>
      </c>
      <c r="N262" s="25">
        <v>30</v>
      </c>
      <c r="O262" s="25">
        <v>18</v>
      </c>
      <c r="P262" s="25">
        <v>4</v>
      </c>
      <c r="Q262" s="25">
        <v>1</v>
      </c>
      <c r="R262" s="25">
        <v>4</v>
      </c>
      <c r="S262" s="25">
        <v>20</v>
      </c>
      <c r="T262" s="101">
        <v>1</v>
      </c>
      <c r="U262" s="107">
        <f>SUM(I262:T262)</f>
        <v>166</v>
      </c>
      <c r="V262" s="54">
        <f>SUM(K262:T262)</f>
        <v>161</v>
      </c>
      <c r="W262" s="54">
        <f>U262</f>
        <v>166</v>
      </c>
      <c r="X262" s="54">
        <f>V262+W262</f>
        <v>327</v>
      </c>
      <c r="Y262" s="16"/>
      <c r="Z262" s="54"/>
      <c r="AA262" s="54"/>
      <c r="AB262" s="54"/>
    </row>
    <row r="263" spans="2:28" ht="16.8" customHeight="1" x14ac:dyDescent="0.2">
      <c r="B263" s="158"/>
      <c r="C263" s="161"/>
      <c r="D263" s="161"/>
      <c r="E263" s="172" t="s">
        <v>48</v>
      </c>
      <c r="F263" s="63" t="s">
        <v>49</v>
      </c>
      <c r="G263" s="51"/>
      <c r="H263" s="15" t="s">
        <v>31</v>
      </c>
      <c r="I263" s="58">
        <f>ROUNDDOWN(IF(I262&gt;120,IF(I262&gt;300,120*$G263+180*$G264+(I262-300)*$G265,120*$G263+(I262-120)*$G264),I262*$G263),2)</f>
        <v>0</v>
      </c>
      <c r="J263" s="59">
        <f t="shared" ref="J263:T263" si="172">ROUNDDOWN(IF(J262&gt;120,IF(J262&gt;300,120*$G263+180*$G264+(J262-300)*$G265,120*$G263+(J262-120)*$G264),J262*$G263),2)</f>
        <v>0</v>
      </c>
      <c r="K263" s="59">
        <f t="shared" si="172"/>
        <v>0</v>
      </c>
      <c r="L263" s="26">
        <f t="shared" si="172"/>
        <v>0</v>
      </c>
      <c r="M263" s="26">
        <f t="shared" si="172"/>
        <v>0</v>
      </c>
      <c r="N263" s="26">
        <f t="shared" si="172"/>
        <v>0</v>
      </c>
      <c r="O263" s="26">
        <f t="shared" si="172"/>
        <v>0</v>
      </c>
      <c r="P263" s="59">
        <f t="shared" si="172"/>
        <v>0</v>
      </c>
      <c r="Q263" s="59">
        <f t="shared" si="172"/>
        <v>0</v>
      </c>
      <c r="R263" s="59">
        <f t="shared" si="172"/>
        <v>0</v>
      </c>
      <c r="S263" s="59">
        <f t="shared" si="172"/>
        <v>0</v>
      </c>
      <c r="T263" s="102">
        <f t="shared" si="172"/>
        <v>0</v>
      </c>
      <c r="U263" s="99">
        <f>SUM(I263:T263)</f>
        <v>0</v>
      </c>
      <c r="V263" s="57"/>
      <c r="W263" s="57"/>
      <c r="X263" s="57"/>
      <c r="Y263" s="43"/>
      <c r="Z263" s="57"/>
      <c r="AA263" s="57"/>
      <c r="AB263" s="57"/>
    </row>
    <row r="264" spans="2:28" ht="16.8" customHeight="1" x14ac:dyDescent="0.2">
      <c r="B264" s="158"/>
      <c r="C264" s="161"/>
      <c r="D264" s="161"/>
      <c r="E264" s="172"/>
      <c r="F264" s="64" t="s">
        <v>50</v>
      </c>
      <c r="G264" s="31"/>
      <c r="H264" s="65" t="s">
        <v>32</v>
      </c>
      <c r="I264" s="66">
        <f>INT(SUM(I261,I263))</f>
        <v>0</v>
      </c>
      <c r="J264" s="67">
        <f>INT(SUM(J261,J263))</f>
        <v>0</v>
      </c>
      <c r="K264" s="67">
        <f t="shared" ref="K264:T264" si="173">INT(SUM(K261,K263))</f>
        <v>0</v>
      </c>
      <c r="L264" s="68">
        <f t="shared" si="173"/>
        <v>0</v>
      </c>
      <c r="M264" s="68">
        <f t="shared" si="173"/>
        <v>0</v>
      </c>
      <c r="N264" s="68">
        <f t="shared" si="173"/>
        <v>0</v>
      </c>
      <c r="O264" s="68">
        <f t="shared" si="173"/>
        <v>0</v>
      </c>
      <c r="P264" s="67">
        <f t="shared" si="173"/>
        <v>0</v>
      </c>
      <c r="Q264" s="67">
        <f t="shared" si="173"/>
        <v>0</v>
      </c>
      <c r="R264" s="67">
        <f t="shared" si="173"/>
        <v>0</v>
      </c>
      <c r="S264" s="67">
        <f t="shared" si="173"/>
        <v>0</v>
      </c>
      <c r="T264" s="105">
        <f t="shared" si="173"/>
        <v>0</v>
      </c>
      <c r="U264" s="69">
        <f>SUM(I264:T264)</f>
        <v>0</v>
      </c>
      <c r="V264" s="54"/>
      <c r="W264" s="54"/>
      <c r="X264" s="54"/>
      <c r="Y264" s="16"/>
      <c r="Z264" s="54">
        <f>SUM(K264:T264)</f>
        <v>0</v>
      </c>
      <c r="AA264" s="54">
        <f>U264</f>
        <v>0</v>
      </c>
      <c r="AB264" s="54">
        <f>Z264+AA264</f>
        <v>0</v>
      </c>
    </row>
    <row r="265" spans="2:28" ht="16.8" customHeight="1" x14ac:dyDescent="0.2">
      <c r="B265" s="159"/>
      <c r="C265" s="162"/>
      <c r="D265" s="162"/>
      <c r="E265" s="173"/>
      <c r="F265" s="70" t="s">
        <v>51</v>
      </c>
      <c r="G265" s="33"/>
      <c r="H265" s="71"/>
      <c r="I265" s="72"/>
      <c r="J265" s="73"/>
      <c r="K265" s="73"/>
      <c r="L265" s="74"/>
      <c r="M265" s="74"/>
      <c r="N265" s="74"/>
      <c r="O265" s="74"/>
      <c r="P265" s="73"/>
      <c r="Q265" s="73"/>
      <c r="R265" s="73"/>
      <c r="S265" s="73"/>
      <c r="T265" s="106"/>
      <c r="U265" s="108"/>
      <c r="V265" s="54"/>
      <c r="W265" s="54"/>
      <c r="X265" s="54"/>
      <c r="Y265" s="16"/>
      <c r="Z265" s="54"/>
      <c r="AA265" s="54"/>
      <c r="AB265" s="54"/>
    </row>
    <row r="266" spans="2:28" ht="16.8" customHeight="1" x14ac:dyDescent="0.2">
      <c r="B266" s="157">
        <f>B255+1</f>
        <v>24</v>
      </c>
      <c r="C266" s="160" t="s">
        <v>76</v>
      </c>
      <c r="D266" s="163" t="s">
        <v>45</v>
      </c>
      <c r="E266" s="166" t="s">
        <v>24</v>
      </c>
      <c r="F266" s="167"/>
      <c r="G266" s="32"/>
      <c r="H266" s="21" t="s">
        <v>25</v>
      </c>
      <c r="I266" s="22">
        <f>ROUNDDOWN($G266*$G268*$G269,2)</f>
        <v>0</v>
      </c>
      <c r="J266" s="23">
        <f t="shared" ref="J266:T266" si="174">ROUNDDOWN($G266*$G268*$G269,2)</f>
        <v>0</v>
      </c>
      <c r="K266" s="23">
        <f t="shared" si="174"/>
        <v>0</v>
      </c>
      <c r="L266" s="23">
        <f t="shared" si="174"/>
        <v>0</v>
      </c>
      <c r="M266" s="23">
        <f t="shared" si="174"/>
        <v>0</v>
      </c>
      <c r="N266" s="23">
        <f t="shared" si="174"/>
        <v>0</v>
      </c>
      <c r="O266" s="23">
        <f t="shared" si="174"/>
        <v>0</v>
      </c>
      <c r="P266" s="23">
        <f t="shared" si="174"/>
        <v>0</v>
      </c>
      <c r="Q266" s="23">
        <f t="shared" si="174"/>
        <v>0</v>
      </c>
      <c r="R266" s="23">
        <f t="shared" si="174"/>
        <v>0</v>
      </c>
      <c r="S266" s="23">
        <f t="shared" si="174"/>
        <v>0</v>
      </c>
      <c r="T266" s="104">
        <f t="shared" si="174"/>
        <v>0</v>
      </c>
      <c r="U266" s="97">
        <f t="shared" si="170"/>
        <v>0</v>
      </c>
      <c r="V266" s="55"/>
      <c r="W266" s="55"/>
      <c r="X266" s="55"/>
      <c r="Y266" s="18"/>
      <c r="Z266" s="55"/>
      <c r="AA266" s="55"/>
      <c r="AB266" s="55"/>
    </row>
    <row r="267" spans="2:28" ht="16.8" customHeight="1" x14ac:dyDescent="0.2">
      <c r="B267" s="158"/>
      <c r="C267" s="161"/>
      <c r="D267" s="164"/>
      <c r="E267" s="52" t="s">
        <v>36</v>
      </c>
      <c r="F267" s="56"/>
      <c r="G267" s="121" t="s">
        <v>145</v>
      </c>
      <c r="H267" s="15" t="s">
        <v>37</v>
      </c>
      <c r="I267" s="50"/>
      <c r="J267" s="36"/>
      <c r="K267" s="37"/>
      <c r="L267" s="28">
        <v>2775</v>
      </c>
      <c r="M267" s="28">
        <v>3349</v>
      </c>
      <c r="N267" s="28">
        <v>3341</v>
      </c>
      <c r="O267" s="28">
        <v>737</v>
      </c>
      <c r="P267" s="37"/>
      <c r="Q267" s="37"/>
      <c r="R267" s="37"/>
      <c r="S267" s="37"/>
      <c r="T267" s="100"/>
      <c r="U267" s="69">
        <f t="shared" si="170"/>
        <v>10202</v>
      </c>
      <c r="V267" s="55"/>
      <c r="W267" s="55"/>
      <c r="X267" s="55"/>
      <c r="Y267" s="18"/>
      <c r="Z267" s="55"/>
      <c r="AA267" s="55"/>
      <c r="AB267" s="55"/>
    </row>
    <row r="268" spans="2:28" ht="16.8" customHeight="1" x14ac:dyDescent="0.2">
      <c r="B268" s="158"/>
      <c r="C268" s="161"/>
      <c r="D268" s="164"/>
      <c r="E268" s="168" t="s">
        <v>26</v>
      </c>
      <c r="F268" s="169"/>
      <c r="G268" s="39">
        <v>34</v>
      </c>
      <c r="H268" s="15" t="s">
        <v>38</v>
      </c>
      <c r="I268" s="24">
        <v>3142</v>
      </c>
      <c r="J268" s="25">
        <v>3427</v>
      </c>
      <c r="K268" s="25">
        <v>3477</v>
      </c>
      <c r="L268" s="25">
        <v>747</v>
      </c>
      <c r="M268" s="36"/>
      <c r="N268" s="36"/>
      <c r="O268" s="25">
        <v>2317</v>
      </c>
      <c r="P268" s="25">
        <v>3263</v>
      </c>
      <c r="Q268" s="25">
        <v>2988</v>
      </c>
      <c r="R268" s="25">
        <v>3358</v>
      </c>
      <c r="S268" s="25">
        <v>3030</v>
      </c>
      <c r="T268" s="101">
        <v>3366</v>
      </c>
      <c r="U268" s="69">
        <f t="shared" si="170"/>
        <v>29115</v>
      </c>
      <c r="V268" s="54"/>
      <c r="W268" s="54"/>
      <c r="X268" s="54"/>
      <c r="Y268" s="16"/>
      <c r="Z268" s="54"/>
      <c r="AA268" s="54"/>
      <c r="AB268" s="54"/>
    </row>
    <row r="269" spans="2:28" ht="16.8" customHeight="1" x14ac:dyDescent="0.2">
      <c r="B269" s="158"/>
      <c r="C269" s="161"/>
      <c r="D269" s="164"/>
      <c r="E269" s="168" t="s">
        <v>27</v>
      </c>
      <c r="F269" s="169"/>
      <c r="G269" s="30">
        <v>0.95</v>
      </c>
      <c r="H269" s="15" t="s">
        <v>39</v>
      </c>
      <c r="I269" s="24">
        <f>SUM(I267:I268)</f>
        <v>3142</v>
      </c>
      <c r="J269" s="25">
        <f t="shared" ref="J269:T269" si="175">SUM(J267:J268)</f>
        <v>3427</v>
      </c>
      <c r="K269" s="25">
        <f t="shared" si="175"/>
        <v>3477</v>
      </c>
      <c r="L269" s="25">
        <f t="shared" si="175"/>
        <v>3522</v>
      </c>
      <c r="M269" s="25">
        <f t="shared" si="175"/>
        <v>3349</v>
      </c>
      <c r="N269" s="25">
        <f t="shared" si="175"/>
        <v>3341</v>
      </c>
      <c r="O269" s="25">
        <f t="shared" si="175"/>
        <v>3054</v>
      </c>
      <c r="P269" s="25">
        <f t="shared" si="175"/>
        <v>3263</v>
      </c>
      <c r="Q269" s="25">
        <f t="shared" si="175"/>
        <v>2988</v>
      </c>
      <c r="R269" s="25">
        <f t="shared" si="175"/>
        <v>3358</v>
      </c>
      <c r="S269" s="25">
        <f t="shared" si="175"/>
        <v>3030</v>
      </c>
      <c r="T269" s="101">
        <f t="shared" si="175"/>
        <v>3366</v>
      </c>
      <c r="U269" s="107">
        <f t="shared" si="170"/>
        <v>39317</v>
      </c>
      <c r="V269" s="54">
        <f>SUM(K269:T269)</f>
        <v>32748</v>
      </c>
      <c r="W269" s="57">
        <f>U269</f>
        <v>39317</v>
      </c>
      <c r="X269" s="57">
        <f>V269+W269</f>
        <v>72065</v>
      </c>
      <c r="Y269" s="43"/>
      <c r="Z269" s="57"/>
      <c r="AA269" s="57"/>
      <c r="AB269" s="57"/>
    </row>
    <row r="270" spans="2:28" ht="16.8" customHeight="1" x14ac:dyDescent="0.2">
      <c r="B270" s="158"/>
      <c r="C270" s="161"/>
      <c r="D270" s="164"/>
      <c r="E270" s="170" t="s">
        <v>28</v>
      </c>
      <c r="F270" s="53" t="s">
        <v>29</v>
      </c>
      <c r="G270" s="31"/>
      <c r="H270" s="15" t="s">
        <v>31</v>
      </c>
      <c r="I270" s="58">
        <f>ROUNDDOWN($G270*I267+$G271*I268,2)</f>
        <v>0</v>
      </c>
      <c r="J270" s="58">
        <f t="shared" ref="J270:T270" si="176">ROUNDDOWN($G270*J267+$G271*J268,2)</f>
        <v>0</v>
      </c>
      <c r="K270" s="58">
        <f t="shared" si="176"/>
        <v>0</v>
      </c>
      <c r="L270" s="58">
        <f t="shared" si="176"/>
        <v>0</v>
      </c>
      <c r="M270" s="58">
        <f>ROUNDDOWN($G270*M267+$G271*M268,2)</f>
        <v>0</v>
      </c>
      <c r="N270" s="58">
        <f t="shared" si="176"/>
        <v>0</v>
      </c>
      <c r="O270" s="58">
        <f t="shared" si="176"/>
        <v>0</v>
      </c>
      <c r="P270" s="58">
        <f t="shared" si="176"/>
        <v>0</v>
      </c>
      <c r="Q270" s="58">
        <f t="shared" si="176"/>
        <v>0</v>
      </c>
      <c r="R270" s="58">
        <f t="shared" si="176"/>
        <v>0</v>
      </c>
      <c r="S270" s="58">
        <f t="shared" si="176"/>
        <v>0</v>
      </c>
      <c r="T270" s="98">
        <f t="shared" si="176"/>
        <v>0</v>
      </c>
      <c r="U270" s="99">
        <f t="shared" si="170"/>
        <v>0</v>
      </c>
      <c r="V270" s="54"/>
      <c r="W270" s="54"/>
      <c r="X270" s="54"/>
      <c r="Y270" s="16"/>
      <c r="Z270" s="54"/>
      <c r="AA270" s="54"/>
      <c r="AB270" s="54"/>
    </row>
    <row r="271" spans="2:28" ht="16.8" customHeight="1" x14ac:dyDescent="0.2">
      <c r="B271" s="158"/>
      <c r="C271" s="161"/>
      <c r="D271" s="165"/>
      <c r="E271" s="171"/>
      <c r="F271" s="19" t="s">
        <v>30</v>
      </c>
      <c r="G271" s="33"/>
      <c r="H271" s="20" t="s">
        <v>32</v>
      </c>
      <c r="I271" s="60">
        <f>INT(SUM(I266,I270))</f>
        <v>0</v>
      </c>
      <c r="J271" s="61">
        <f t="shared" ref="J271:T271" si="177">INT(SUM(J266,J270))</f>
        <v>0</v>
      </c>
      <c r="K271" s="61">
        <f t="shared" si="177"/>
        <v>0</v>
      </c>
      <c r="L271" s="27">
        <f t="shared" si="177"/>
        <v>0</v>
      </c>
      <c r="M271" s="27">
        <f t="shared" si="177"/>
        <v>0</v>
      </c>
      <c r="N271" s="27">
        <f t="shared" si="177"/>
        <v>0</v>
      </c>
      <c r="O271" s="27">
        <f t="shared" si="177"/>
        <v>0</v>
      </c>
      <c r="P271" s="61">
        <f t="shared" si="177"/>
        <v>0</v>
      </c>
      <c r="Q271" s="61">
        <f t="shared" si="177"/>
        <v>0</v>
      </c>
      <c r="R271" s="61">
        <f t="shared" si="177"/>
        <v>0</v>
      </c>
      <c r="S271" s="61">
        <f t="shared" si="177"/>
        <v>0</v>
      </c>
      <c r="T271" s="103">
        <f t="shared" si="177"/>
        <v>0</v>
      </c>
      <c r="U271" s="42">
        <f t="shared" si="170"/>
        <v>0</v>
      </c>
      <c r="V271" s="62"/>
      <c r="W271" s="54"/>
      <c r="X271" s="54"/>
      <c r="Y271" s="16"/>
      <c r="Z271" s="54">
        <f>SUM(K271:T271)</f>
        <v>0</v>
      </c>
      <c r="AA271" s="54">
        <f>U271</f>
        <v>0</v>
      </c>
      <c r="AB271" s="54">
        <f>Z271+AA271</f>
        <v>0</v>
      </c>
    </row>
    <row r="272" spans="2:28" ht="16.8" customHeight="1" x14ac:dyDescent="0.2">
      <c r="B272" s="158"/>
      <c r="C272" s="161"/>
      <c r="D272" s="160" t="s">
        <v>46</v>
      </c>
      <c r="E272" s="166" t="s">
        <v>47</v>
      </c>
      <c r="F272" s="167"/>
      <c r="G272" s="32"/>
      <c r="H272" s="21" t="s">
        <v>25</v>
      </c>
      <c r="I272" s="22">
        <f>$G272</f>
        <v>0</v>
      </c>
      <c r="J272" s="23">
        <f t="shared" ref="J272:T272" si="178">$G272</f>
        <v>0</v>
      </c>
      <c r="K272" s="23">
        <f t="shared" si="178"/>
        <v>0</v>
      </c>
      <c r="L272" s="23">
        <f t="shared" si="178"/>
        <v>0</v>
      </c>
      <c r="M272" s="23">
        <f t="shared" si="178"/>
        <v>0</v>
      </c>
      <c r="N272" s="23">
        <f t="shared" si="178"/>
        <v>0</v>
      </c>
      <c r="O272" s="23">
        <f t="shared" si="178"/>
        <v>0</v>
      </c>
      <c r="P272" s="23">
        <f t="shared" si="178"/>
        <v>0</v>
      </c>
      <c r="Q272" s="23">
        <f t="shared" si="178"/>
        <v>0</v>
      </c>
      <c r="R272" s="23">
        <f t="shared" si="178"/>
        <v>0</v>
      </c>
      <c r="S272" s="23">
        <f t="shared" si="178"/>
        <v>0</v>
      </c>
      <c r="T272" s="104">
        <f t="shared" si="178"/>
        <v>0</v>
      </c>
      <c r="U272" s="97">
        <f>SUM(I272:T272)</f>
        <v>0</v>
      </c>
      <c r="V272" s="55"/>
      <c r="W272" s="55"/>
      <c r="X272" s="55"/>
      <c r="Y272" s="18"/>
      <c r="Z272" s="55"/>
      <c r="AA272" s="55"/>
      <c r="AB272" s="55"/>
    </row>
    <row r="273" spans="2:28" ht="16.8" customHeight="1" x14ac:dyDescent="0.2">
      <c r="B273" s="158"/>
      <c r="C273" s="161"/>
      <c r="D273" s="161"/>
      <c r="E273" s="168" t="s">
        <v>148</v>
      </c>
      <c r="F273" s="169"/>
      <c r="G273" s="39">
        <v>50</v>
      </c>
      <c r="H273" s="15" t="s">
        <v>39</v>
      </c>
      <c r="I273" s="24">
        <v>130</v>
      </c>
      <c r="J273" s="25">
        <v>131</v>
      </c>
      <c r="K273" s="25">
        <v>125</v>
      </c>
      <c r="L273" s="25">
        <v>134</v>
      </c>
      <c r="M273" s="25">
        <v>124</v>
      </c>
      <c r="N273" s="25">
        <v>126</v>
      </c>
      <c r="O273" s="25">
        <v>115</v>
      </c>
      <c r="P273" s="25">
        <v>126</v>
      </c>
      <c r="Q273" s="25">
        <v>135</v>
      </c>
      <c r="R273" s="25">
        <v>165</v>
      </c>
      <c r="S273" s="25">
        <v>143</v>
      </c>
      <c r="T273" s="101">
        <v>147</v>
      </c>
      <c r="U273" s="107">
        <f>SUM(I273:T273)</f>
        <v>1601</v>
      </c>
      <c r="V273" s="54">
        <f>SUM(K273:T273)</f>
        <v>1340</v>
      </c>
      <c r="W273" s="54">
        <f>U273</f>
        <v>1601</v>
      </c>
      <c r="X273" s="54">
        <f>V273+W273</f>
        <v>2941</v>
      </c>
      <c r="Y273" s="16"/>
      <c r="Z273" s="54"/>
      <c r="AA273" s="54"/>
      <c r="AB273" s="54"/>
    </row>
    <row r="274" spans="2:28" ht="16.8" customHeight="1" x14ac:dyDescent="0.2">
      <c r="B274" s="158"/>
      <c r="C274" s="161"/>
      <c r="D274" s="161"/>
      <c r="E274" s="172" t="s">
        <v>48</v>
      </c>
      <c r="F274" s="63" t="s">
        <v>49</v>
      </c>
      <c r="G274" s="51"/>
      <c r="H274" s="15" t="s">
        <v>31</v>
      </c>
      <c r="I274" s="58">
        <f>ROUNDDOWN(IF(I273&gt;120,IF(I273&gt;300,120*$G274+180*$G275+(I273-300)*$G276,120*$G274+(I273-120)*$G275),I273*$G274),2)</f>
        <v>0</v>
      </c>
      <c r="J274" s="59">
        <f t="shared" ref="J274:T274" si="179">ROUNDDOWN(IF(J273&gt;120,IF(J273&gt;300,120*$G274+180*$G275+(J273-300)*$G276,120*$G274+(J273-120)*$G275),J273*$G274),2)</f>
        <v>0</v>
      </c>
      <c r="K274" s="59">
        <f t="shared" si="179"/>
        <v>0</v>
      </c>
      <c r="L274" s="26">
        <f t="shared" si="179"/>
        <v>0</v>
      </c>
      <c r="M274" s="26">
        <f t="shared" si="179"/>
        <v>0</v>
      </c>
      <c r="N274" s="26">
        <f t="shared" si="179"/>
        <v>0</v>
      </c>
      <c r="O274" s="26">
        <f t="shared" si="179"/>
        <v>0</v>
      </c>
      <c r="P274" s="59">
        <f t="shared" si="179"/>
        <v>0</v>
      </c>
      <c r="Q274" s="59">
        <f t="shared" si="179"/>
        <v>0</v>
      </c>
      <c r="R274" s="59">
        <f t="shared" si="179"/>
        <v>0</v>
      </c>
      <c r="S274" s="59">
        <f t="shared" si="179"/>
        <v>0</v>
      </c>
      <c r="T274" s="102">
        <f t="shared" si="179"/>
        <v>0</v>
      </c>
      <c r="U274" s="99">
        <f>SUM(I274:T274)</f>
        <v>0</v>
      </c>
      <c r="V274" s="57"/>
      <c r="W274" s="57"/>
      <c r="X274" s="57"/>
      <c r="Y274" s="43"/>
      <c r="Z274" s="57"/>
      <c r="AA274" s="57"/>
      <c r="AB274" s="57"/>
    </row>
    <row r="275" spans="2:28" ht="16.8" customHeight="1" x14ac:dyDescent="0.2">
      <c r="B275" s="158"/>
      <c r="C275" s="161"/>
      <c r="D275" s="161"/>
      <c r="E275" s="172"/>
      <c r="F275" s="64" t="s">
        <v>50</v>
      </c>
      <c r="G275" s="31"/>
      <c r="H275" s="65" t="s">
        <v>32</v>
      </c>
      <c r="I275" s="66">
        <f>INT(SUM(I272,I274))</f>
        <v>0</v>
      </c>
      <c r="J275" s="67">
        <f>INT(SUM(J272,J274))</f>
        <v>0</v>
      </c>
      <c r="K275" s="67">
        <f t="shared" ref="K275:T275" si="180">INT(SUM(K272,K274))</f>
        <v>0</v>
      </c>
      <c r="L275" s="68">
        <f t="shared" si="180"/>
        <v>0</v>
      </c>
      <c r="M275" s="68">
        <f t="shared" si="180"/>
        <v>0</v>
      </c>
      <c r="N275" s="68">
        <f t="shared" si="180"/>
        <v>0</v>
      </c>
      <c r="O275" s="68">
        <f t="shared" si="180"/>
        <v>0</v>
      </c>
      <c r="P275" s="67">
        <f t="shared" si="180"/>
        <v>0</v>
      </c>
      <c r="Q275" s="67">
        <f t="shared" si="180"/>
        <v>0</v>
      </c>
      <c r="R275" s="67">
        <f t="shared" si="180"/>
        <v>0</v>
      </c>
      <c r="S275" s="67">
        <f t="shared" si="180"/>
        <v>0</v>
      </c>
      <c r="T275" s="105">
        <f t="shared" si="180"/>
        <v>0</v>
      </c>
      <c r="U275" s="69">
        <f>SUM(I275:T275)</f>
        <v>0</v>
      </c>
      <c r="V275" s="54"/>
      <c r="W275" s="54"/>
      <c r="X275" s="54"/>
      <c r="Y275" s="16"/>
      <c r="Z275" s="54">
        <f>SUM(K275:T275)</f>
        <v>0</v>
      </c>
      <c r="AA275" s="54">
        <f>U275</f>
        <v>0</v>
      </c>
      <c r="AB275" s="54">
        <f>Z275+AA275</f>
        <v>0</v>
      </c>
    </row>
    <row r="276" spans="2:28" ht="16.8" customHeight="1" x14ac:dyDescent="0.2">
      <c r="B276" s="159"/>
      <c r="C276" s="162"/>
      <c r="D276" s="162"/>
      <c r="E276" s="173"/>
      <c r="F276" s="70" t="s">
        <v>51</v>
      </c>
      <c r="G276" s="33"/>
      <c r="H276" s="71"/>
      <c r="I276" s="72"/>
      <c r="J276" s="73"/>
      <c r="K276" s="73"/>
      <c r="L276" s="74"/>
      <c r="M276" s="74"/>
      <c r="N276" s="74"/>
      <c r="O276" s="74"/>
      <c r="P276" s="73"/>
      <c r="Q276" s="73"/>
      <c r="R276" s="73"/>
      <c r="S276" s="73"/>
      <c r="T276" s="106"/>
      <c r="U276" s="108"/>
      <c r="V276" s="54"/>
      <c r="W276" s="54"/>
      <c r="X276" s="54"/>
      <c r="Y276" s="16"/>
      <c r="Z276" s="54"/>
      <c r="AA276" s="54"/>
      <c r="AB276" s="54"/>
    </row>
    <row r="277" spans="2:28" ht="16.8" customHeight="1" x14ac:dyDescent="0.2">
      <c r="B277" s="157">
        <f>B266+1</f>
        <v>25</v>
      </c>
      <c r="C277" s="160" t="s">
        <v>77</v>
      </c>
      <c r="D277" s="163" t="s">
        <v>45</v>
      </c>
      <c r="E277" s="166" t="s">
        <v>24</v>
      </c>
      <c r="F277" s="167"/>
      <c r="G277" s="32"/>
      <c r="H277" s="21" t="s">
        <v>25</v>
      </c>
      <c r="I277" s="22">
        <f>ROUNDDOWN($G277*$G279*$G280,2)</f>
        <v>0</v>
      </c>
      <c r="J277" s="23">
        <f t="shared" ref="J277:T277" si="181">ROUNDDOWN($G277*$G279*$G280,2)</f>
        <v>0</v>
      </c>
      <c r="K277" s="23">
        <f t="shared" si="181"/>
        <v>0</v>
      </c>
      <c r="L277" s="23">
        <f t="shared" si="181"/>
        <v>0</v>
      </c>
      <c r="M277" s="23">
        <f t="shared" si="181"/>
        <v>0</v>
      </c>
      <c r="N277" s="23">
        <f t="shared" si="181"/>
        <v>0</v>
      </c>
      <c r="O277" s="23">
        <f t="shared" si="181"/>
        <v>0</v>
      </c>
      <c r="P277" s="23">
        <f t="shared" si="181"/>
        <v>0</v>
      </c>
      <c r="Q277" s="23">
        <f t="shared" si="181"/>
        <v>0</v>
      </c>
      <c r="R277" s="23">
        <f t="shared" si="181"/>
        <v>0</v>
      </c>
      <c r="S277" s="23">
        <f t="shared" si="181"/>
        <v>0</v>
      </c>
      <c r="T277" s="104">
        <f t="shared" si="181"/>
        <v>0</v>
      </c>
      <c r="U277" s="97">
        <f t="shared" si="170"/>
        <v>0</v>
      </c>
      <c r="V277" s="55"/>
      <c r="W277" s="55"/>
      <c r="X277" s="55"/>
      <c r="Y277" s="18"/>
      <c r="Z277" s="55"/>
      <c r="AA277" s="55"/>
      <c r="AB277" s="55"/>
    </row>
    <row r="278" spans="2:28" ht="16.8" customHeight="1" x14ac:dyDescent="0.2">
      <c r="B278" s="158"/>
      <c r="C278" s="161"/>
      <c r="D278" s="164"/>
      <c r="E278" s="52" t="s">
        <v>36</v>
      </c>
      <c r="F278" s="56"/>
      <c r="G278" s="121" t="s">
        <v>145</v>
      </c>
      <c r="H278" s="15" t="s">
        <v>37</v>
      </c>
      <c r="I278" s="50"/>
      <c r="J278" s="36"/>
      <c r="K278" s="37"/>
      <c r="L278" s="28">
        <v>367</v>
      </c>
      <c r="M278" s="28">
        <v>354</v>
      </c>
      <c r="N278" s="28">
        <v>339</v>
      </c>
      <c r="O278" s="28">
        <v>69</v>
      </c>
      <c r="P278" s="37"/>
      <c r="Q278" s="37"/>
      <c r="R278" s="37"/>
      <c r="S278" s="37"/>
      <c r="T278" s="100"/>
      <c r="U278" s="69">
        <f t="shared" si="170"/>
        <v>1129</v>
      </c>
      <c r="V278" s="55"/>
      <c r="W278" s="55"/>
      <c r="X278" s="55"/>
      <c r="Y278" s="18"/>
      <c r="Z278" s="55"/>
      <c r="AA278" s="55"/>
      <c r="AB278" s="55"/>
    </row>
    <row r="279" spans="2:28" ht="16.8" customHeight="1" x14ac:dyDescent="0.2">
      <c r="B279" s="158"/>
      <c r="C279" s="161"/>
      <c r="D279" s="164"/>
      <c r="E279" s="168" t="s">
        <v>26</v>
      </c>
      <c r="F279" s="169"/>
      <c r="G279" s="39">
        <v>9</v>
      </c>
      <c r="H279" s="15" t="s">
        <v>38</v>
      </c>
      <c r="I279" s="24">
        <v>347</v>
      </c>
      <c r="J279" s="25">
        <v>432</v>
      </c>
      <c r="K279" s="25">
        <v>467</v>
      </c>
      <c r="L279" s="25">
        <v>99</v>
      </c>
      <c r="M279" s="36"/>
      <c r="N279" s="36"/>
      <c r="O279" s="25">
        <v>237</v>
      </c>
      <c r="P279" s="25">
        <v>393</v>
      </c>
      <c r="Q279" s="25">
        <v>381</v>
      </c>
      <c r="R279" s="25">
        <v>474</v>
      </c>
      <c r="S279" s="25">
        <v>440</v>
      </c>
      <c r="T279" s="101">
        <v>499</v>
      </c>
      <c r="U279" s="69">
        <f t="shared" si="170"/>
        <v>3769</v>
      </c>
      <c r="V279" s="54"/>
      <c r="W279" s="54"/>
      <c r="X279" s="54"/>
      <c r="Y279" s="16"/>
      <c r="Z279" s="54"/>
      <c r="AA279" s="54"/>
      <c r="AB279" s="54"/>
    </row>
    <row r="280" spans="2:28" ht="16.8" customHeight="1" x14ac:dyDescent="0.2">
      <c r="B280" s="158"/>
      <c r="C280" s="161"/>
      <c r="D280" s="164"/>
      <c r="E280" s="168" t="s">
        <v>27</v>
      </c>
      <c r="F280" s="169"/>
      <c r="G280" s="30">
        <v>0.95</v>
      </c>
      <c r="H280" s="15" t="s">
        <v>39</v>
      </c>
      <c r="I280" s="24">
        <f>SUM(I278:I279)</f>
        <v>347</v>
      </c>
      <c r="J280" s="25">
        <f t="shared" ref="J280:T280" si="182">SUM(J278:J279)</f>
        <v>432</v>
      </c>
      <c r="K280" s="25">
        <f t="shared" si="182"/>
        <v>467</v>
      </c>
      <c r="L280" s="25">
        <f t="shared" si="182"/>
        <v>466</v>
      </c>
      <c r="M280" s="25">
        <f t="shared" si="182"/>
        <v>354</v>
      </c>
      <c r="N280" s="25">
        <f t="shared" si="182"/>
        <v>339</v>
      </c>
      <c r="O280" s="25">
        <f t="shared" si="182"/>
        <v>306</v>
      </c>
      <c r="P280" s="25">
        <f t="shared" si="182"/>
        <v>393</v>
      </c>
      <c r="Q280" s="25">
        <f t="shared" si="182"/>
        <v>381</v>
      </c>
      <c r="R280" s="25">
        <f t="shared" si="182"/>
        <v>474</v>
      </c>
      <c r="S280" s="25">
        <f t="shared" si="182"/>
        <v>440</v>
      </c>
      <c r="T280" s="101">
        <f t="shared" si="182"/>
        <v>499</v>
      </c>
      <c r="U280" s="107">
        <f t="shared" si="170"/>
        <v>4898</v>
      </c>
      <c r="V280" s="54">
        <f>SUM(K280:T280)</f>
        <v>4119</v>
      </c>
      <c r="W280" s="57">
        <f>U280</f>
        <v>4898</v>
      </c>
      <c r="X280" s="57">
        <f>V280+W280</f>
        <v>9017</v>
      </c>
      <c r="Y280" s="43"/>
      <c r="Z280" s="57"/>
      <c r="AA280" s="57"/>
      <c r="AB280" s="57"/>
    </row>
    <row r="281" spans="2:28" ht="16.8" customHeight="1" x14ac:dyDescent="0.2">
      <c r="B281" s="158"/>
      <c r="C281" s="161"/>
      <c r="D281" s="164"/>
      <c r="E281" s="170" t="s">
        <v>28</v>
      </c>
      <c r="F281" s="53" t="s">
        <v>29</v>
      </c>
      <c r="G281" s="31"/>
      <c r="H281" s="15" t="s">
        <v>31</v>
      </c>
      <c r="I281" s="58">
        <f>ROUNDDOWN($G281*I278+$G282*I279,2)</f>
        <v>0</v>
      </c>
      <c r="J281" s="59">
        <f>ROUNDDOWN($G281*J278+$G282*J279,2)</f>
        <v>0</v>
      </c>
      <c r="K281" s="59">
        <f t="shared" ref="K281:T281" si="183">ROUNDDOWN($G281*K278+$G282*K279,2)</f>
        <v>0</v>
      </c>
      <c r="L281" s="26">
        <f t="shared" si="183"/>
        <v>0</v>
      </c>
      <c r="M281" s="26">
        <f t="shared" si="183"/>
        <v>0</v>
      </c>
      <c r="N281" s="26">
        <f t="shared" si="183"/>
        <v>0</v>
      </c>
      <c r="O281" s="26">
        <f t="shared" si="183"/>
        <v>0</v>
      </c>
      <c r="P281" s="59">
        <f t="shared" si="183"/>
        <v>0</v>
      </c>
      <c r="Q281" s="59">
        <f t="shared" si="183"/>
        <v>0</v>
      </c>
      <c r="R281" s="59">
        <f t="shared" si="183"/>
        <v>0</v>
      </c>
      <c r="S281" s="59">
        <f t="shared" si="183"/>
        <v>0</v>
      </c>
      <c r="T281" s="102">
        <f t="shared" si="183"/>
        <v>0</v>
      </c>
      <c r="U281" s="99">
        <f t="shared" si="170"/>
        <v>0</v>
      </c>
      <c r="V281" s="54"/>
      <c r="W281" s="54"/>
      <c r="X281" s="54"/>
      <c r="Y281" s="16"/>
      <c r="Z281" s="54"/>
      <c r="AA281" s="54"/>
      <c r="AB281" s="54"/>
    </row>
    <row r="282" spans="2:28" ht="16.8" customHeight="1" x14ac:dyDescent="0.2">
      <c r="B282" s="158"/>
      <c r="C282" s="161"/>
      <c r="D282" s="165"/>
      <c r="E282" s="171"/>
      <c r="F282" s="19" t="s">
        <v>30</v>
      </c>
      <c r="G282" s="33"/>
      <c r="H282" s="20" t="s">
        <v>32</v>
      </c>
      <c r="I282" s="60">
        <f>INT(SUM(I277,I281))</f>
        <v>0</v>
      </c>
      <c r="J282" s="61">
        <f t="shared" ref="J282:T282" si="184">INT(SUM(J277,J281))</f>
        <v>0</v>
      </c>
      <c r="K282" s="61">
        <f t="shared" si="184"/>
        <v>0</v>
      </c>
      <c r="L282" s="27">
        <f t="shared" si="184"/>
        <v>0</v>
      </c>
      <c r="M282" s="27">
        <f t="shared" si="184"/>
        <v>0</v>
      </c>
      <c r="N282" s="27">
        <f t="shared" si="184"/>
        <v>0</v>
      </c>
      <c r="O282" s="27">
        <f t="shared" si="184"/>
        <v>0</v>
      </c>
      <c r="P282" s="61">
        <f t="shared" si="184"/>
        <v>0</v>
      </c>
      <c r="Q282" s="61">
        <f t="shared" si="184"/>
        <v>0</v>
      </c>
      <c r="R282" s="61">
        <f t="shared" si="184"/>
        <v>0</v>
      </c>
      <c r="S282" s="61">
        <f t="shared" si="184"/>
        <v>0</v>
      </c>
      <c r="T282" s="103">
        <f t="shared" si="184"/>
        <v>0</v>
      </c>
      <c r="U282" s="42">
        <f t="shared" si="170"/>
        <v>0</v>
      </c>
      <c r="V282" s="62"/>
      <c r="W282" s="54"/>
      <c r="X282" s="54"/>
      <c r="Y282" s="16"/>
      <c r="Z282" s="54">
        <f>SUM(K282:T282)</f>
        <v>0</v>
      </c>
      <c r="AA282" s="54">
        <f>U282</f>
        <v>0</v>
      </c>
      <c r="AB282" s="54">
        <f>Z282+AA282</f>
        <v>0</v>
      </c>
    </row>
    <row r="283" spans="2:28" ht="16.8" customHeight="1" x14ac:dyDescent="0.2">
      <c r="B283" s="158"/>
      <c r="C283" s="161"/>
      <c r="D283" s="160" t="s">
        <v>46</v>
      </c>
      <c r="E283" s="166" t="s">
        <v>47</v>
      </c>
      <c r="F283" s="167"/>
      <c r="G283" s="32"/>
      <c r="H283" s="21" t="s">
        <v>25</v>
      </c>
      <c r="I283" s="22">
        <f>$G283</f>
        <v>0</v>
      </c>
      <c r="J283" s="23">
        <f t="shared" ref="J283:T283" si="185">$G283</f>
        <v>0</v>
      </c>
      <c r="K283" s="23">
        <f t="shared" si="185"/>
        <v>0</v>
      </c>
      <c r="L283" s="23">
        <f t="shared" si="185"/>
        <v>0</v>
      </c>
      <c r="M283" s="23">
        <f t="shared" si="185"/>
        <v>0</v>
      </c>
      <c r="N283" s="23">
        <f t="shared" si="185"/>
        <v>0</v>
      </c>
      <c r="O283" s="23">
        <f t="shared" si="185"/>
        <v>0</v>
      </c>
      <c r="P283" s="23">
        <f t="shared" si="185"/>
        <v>0</v>
      </c>
      <c r="Q283" s="23">
        <f t="shared" si="185"/>
        <v>0</v>
      </c>
      <c r="R283" s="23">
        <f t="shared" si="185"/>
        <v>0</v>
      </c>
      <c r="S283" s="23">
        <f t="shared" si="185"/>
        <v>0</v>
      </c>
      <c r="T283" s="104">
        <f t="shared" si="185"/>
        <v>0</v>
      </c>
      <c r="U283" s="97">
        <f>SUM(I283:T283)</f>
        <v>0</v>
      </c>
      <c r="V283" s="55"/>
      <c r="W283" s="55"/>
      <c r="X283" s="55"/>
      <c r="Y283" s="18"/>
      <c r="Z283" s="55"/>
      <c r="AA283" s="55"/>
      <c r="AB283" s="55"/>
    </row>
    <row r="284" spans="2:28" ht="16.8" customHeight="1" x14ac:dyDescent="0.2">
      <c r="B284" s="158"/>
      <c r="C284" s="161"/>
      <c r="D284" s="161"/>
      <c r="E284" s="168" t="s">
        <v>148</v>
      </c>
      <c r="F284" s="169"/>
      <c r="G284" s="39">
        <v>10</v>
      </c>
      <c r="H284" s="15" t="s">
        <v>39</v>
      </c>
      <c r="I284" s="24">
        <v>4</v>
      </c>
      <c r="J284" s="25">
        <v>4</v>
      </c>
      <c r="K284" s="25">
        <v>13</v>
      </c>
      <c r="L284" s="25">
        <v>15</v>
      </c>
      <c r="M284" s="25">
        <v>20</v>
      </c>
      <c r="N284" s="25">
        <v>22</v>
      </c>
      <c r="O284" s="25">
        <v>1</v>
      </c>
      <c r="P284" s="25">
        <v>1</v>
      </c>
      <c r="Q284" s="25">
        <v>15</v>
      </c>
      <c r="R284" s="25">
        <v>54</v>
      </c>
      <c r="S284" s="25">
        <v>33</v>
      </c>
      <c r="T284" s="101">
        <v>11</v>
      </c>
      <c r="U284" s="107">
        <f>SUM(I284:T284)</f>
        <v>193</v>
      </c>
      <c r="V284" s="54">
        <f>SUM(K284:T284)</f>
        <v>185</v>
      </c>
      <c r="W284" s="54">
        <f>U284</f>
        <v>193</v>
      </c>
      <c r="X284" s="54">
        <f>V284+W284</f>
        <v>378</v>
      </c>
      <c r="Y284" s="16"/>
      <c r="Z284" s="54"/>
      <c r="AA284" s="54"/>
      <c r="AB284" s="54"/>
    </row>
    <row r="285" spans="2:28" ht="16.8" customHeight="1" x14ac:dyDescent="0.2">
      <c r="B285" s="158"/>
      <c r="C285" s="161"/>
      <c r="D285" s="161"/>
      <c r="E285" s="172" t="s">
        <v>48</v>
      </c>
      <c r="F285" s="63" t="s">
        <v>49</v>
      </c>
      <c r="G285" s="51"/>
      <c r="H285" s="15" t="s">
        <v>31</v>
      </c>
      <c r="I285" s="58">
        <f>ROUNDDOWN(IF(I284&gt;120,IF(I284&gt;300,120*$G285+180*$G286+(I284-300)*$G287,120*$G285+(I284-120)*$G286),I284*$G285),2)</f>
        <v>0</v>
      </c>
      <c r="J285" s="59">
        <f t="shared" ref="J285:T285" si="186">ROUNDDOWN(IF(J284&gt;120,IF(J284&gt;300,120*$G285+180*$G286+(J284-300)*$G287,120*$G285+(J284-120)*$G286),J284*$G285),2)</f>
        <v>0</v>
      </c>
      <c r="K285" s="59">
        <f t="shared" si="186"/>
        <v>0</v>
      </c>
      <c r="L285" s="26">
        <f t="shared" si="186"/>
        <v>0</v>
      </c>
      <c r="M285" s="26">
        <f t="shared" si="186"/>
        <v>0</v>
      </c>
      <c r="N285" s="26">
        <f t="shared" si="186"/>
        <v>0</v>
      </c>
      <c r="O285" s="26">
        <f t="shared" si="186"/>
        <v>0</v>
      </c>
      <c r="P285" s="59">
        <f t="shared" si="186"/>
        <v>0</v>
      </c>
      <c r="Q285" s="59">
        <f t="shared" si="186"/>
        <v>0</v>
      </c>
      <c r="R285" s="59">
        <f t="shared" si="186"/>
        <v>0</v>
      </c>
      <c r="S285" s="59">
        <f t="shared" si="186"/>
        <v>0</v>
      </c>
      <c r="T285" s="102">
        <f t="shared" si="186"/>
        <v>0</v>
      </c>
      <c r="U285" s="99">
        <f>SUM(I285:T285)</f>
        <v>0</v>
      </c>
      <c r="V285" s="57"/>
      <c r="W285" s="57"/>
      <c r="X285" s="57"/>
      <c r="Y285" s="43"/>
      <c r="Z285" s="57"/>
      <c r="AA285" s="57"/>
      <c r="AB285" s="57"/>
    </row>
    <row r="286" spans="2:28" ht="16.8" customHeight="1" x14ac:dyDescent="0.2">
      <c r="B286" s="158"/>
      <c r="C286" s="161"/>
      <c r="D286" s="161"/>
      <c r="E286" s="172"/>
      <c r="F286" s="64" t="s">
        <v>50</v>
      </c>
      <c r="G286" s="31"/>
      <c r="H286" s="65" t="s">
        <v>32</v>
      </c>
      <c r="I286" s="66">
        <f>INT(SUM(I283,I285))</f>
        <v>0</v>
      </c>
      <c r="J286" s="67">
        <f>INT(SUM(J283,J285))</f>
        <v>0</v>
      </c>
      <c r="K286" s="67">
        <f t="shared" ref="K286:T286" si="187">INT(SUM(K283,K285))</f>
        <v>0</v>
      </c>
      <c r="L286" s="68">
        <f t="shared" si="187"/>
        <v>0</v>
      </c>
      <c r="M286" s="68">
        <f t="shared" si="187"/>
        <v>0</v>
      </c>
      <c r="N286" s="68">
        <f t="shared" si="187"/>
        <v>0</v>
      </c>
      <c r="O286" s="68">
        <f t="shared" si="187"/>
        <v>0</v>
      </c>
      <c r="P286" s="67">
        <f t="shared" si="187"/>
        <v>0</v>
      </c>
      <c r="Q286" s="67">
        <f t="shared" si="187"/>
        <v>0</v>
      </c>
      <c r="R286" s="67">
        <f t="shared" si="187"/>
        <v>0</v>
      </c>
      <c r="S286" s="67">
        <f t="shared" si="187"/>
        <v>0</v>
      </c>
      <c r="T286" s="105">
        <f t="shared" si="187"/>
        <v>0</v>
      </c>
      <c r="U286" s="69">
        <f>SUM(I286:T286)</f>
        <v>0</v>
      </c>
      <c r="V286" s="54"/>
      <c r="W286" s="54"/>
      <c r="X286" s="54"/>
      <c r="Y286" s="16"/>
      <c r="Z286" s="54">
        <f>SUM(K286:T286)</f>
        <v>0</v>
      </c>
      <c r="AA286" s="54">
        <f>U286</f>
        <v>0</v>
      </c>
      <c r="AB286" s="54">
        <f>Z286+AA286</f>
        <v>0</v>
      </c>
    </row>
    <row r="287" spans="2:28" ht="16.8" customHeight="1" x14ac:dyDescent="0.2">
      <c r="B287" s="159"/>
      <c r="C287" s="162"/>
      <c r="D287" s="162"/>
      <c r="E287" s="173"/>
      <c r="F287" s="70" t="s">
        <v>51</v>
      </c>
      <c r="G287" s="33"/>
      <c r="H287" s="71"/>
      <c r="I287" s="72"/>
      <c r="J287" s="73"/>
      <c r="K287" s="73"/>
      <c r="L287" s="74"/>
      <c r="M287" s="74"/>
      <c r="N287" s="74"/>
      <c r="O287" s="74"/>
      <c r="P287" s="73"/>
      <c r="Q287" s="73"/>
      <c r="R287" s="73"/>
      <c r="S287" s="73"/>
      <c r="T287" s="106"/>
      <c r="U287" s="108"/>
      <c r="V287" s="54"/>
      <c r="W287" s="54"/>
      <c r="X287" s="54"/>
      <c r="Y287" s="16"/>
      <c r="Z287" s="54"/>
      <c r="AA287" s="54"/>
      <c r="AB287" s="54"/>
    </row>
    <row r="288" spans="2:28" ht="16.8" customHeight="1" x14ac:dyDescent="0.2">
      <c r="B288" s="157">
        <f>B277+1</f>
        <v>26</v>
      </c>
      <c r="C288" s="160" t="s">
        <v>78</v>
      </c>
      <c r="D288" s="163" t="s">
        <v>45</v>
      </c>
      <c r="E288" s="166" t="s">
        <v>24</v>
      </c>
      <c r="F288" s="167"/>
      <c r="G288" s="32"/>
      <c r="H288" s="21" t="s">
        <v>25</v>
      </c>
      <c r="I288" s="22">
        <f>ROUNDDOWN($G288*$G290*$G291,2)</f>
        <v>0</v>
      </c>
      <c r="J288" s="23">
        <f t="shared" ref="J288:T288" si="188">ROUNDDOWN($G288*$G290*$G291,2)</f>
        <v>0</v>
      </c>
      <c r="K288" s="23">
        <f t="shared" si="188"/>
        <v>0</v>
      </c>
      <c r="L288" s="23">
        <f t="shared" si="188"/>
        <v>0</v>
      </c>
      <c r="M288" s="23">
        <f t="shared" si="188"/>
        <v>0</v>
      </c>
      <c r="N288" s="23">
        <f t="shared" si="188"/>
        <v>0</v>
      </c>
      <c r="O288" s="23">
        <f t="shared" si="188"/>
        <v>0</v>
      </c>
      <c r="P288" s="23">
        <f t="shared" si="188"/>
        <v>0</v>
      </c>
      <c r="Q288" s="23">
        <f t="shared" si="188"/>
        <v>0</v>
      </c>
      <c r="R288" s="23">
        <f t="shared" si="188"/>
        <v>0</v>
      </c>
      <c r="S288" s="23">
        <f t="shared" si="188"/>
        <v>0</v>
      </c>
      <c r="T288" s="104">
        <f t="shared" si="188"/>
        <v>0</v>
      </c>
      <c r="U288" s="97">
        <f t="shared" si="170"/>
        <v>0</v>
      </c>
      <c r="V288" s="55"/>
      <c r="W288" s="55"/>
      <c r="X288" s="55"/>
      <c r="Y288" s="18"/>
      <c r="Z288" s="55"/>
      <c r="AA288" s="55"/>
      <c r="AB288" s="55"/>
    </row>
    <row r="289" spans="2:28" ht="16.8" customHeight="1" x14ac:dyDescent="0.2">
      <c r="B289" s="158"/>
      <c r="C289" s="161"/>
      <c r="D289" s="164"/>
      <c r="E289" s="52" t="s">
        <v>36</v>
      </c>
      <c r="F289" s="56"/>
      <c r="G289" s="121" t="s">
        <v>145</v>
      </c>
      <c r="H289" s="15" t="s">
        <v>37</v>
      </c>
      <c r="I289" s="50"/>
      <c r="J289" s="36"/>
      <c r="K289" s="37"/>
      <c r="L289" s="28">
        <v>370</v>
      </c>
      <c r="M289" s="28">
        <v>345</v>
      </c>
      <c r="N289" s="28">
        <v>313</v>
      </c>
      <c r="O289" s="28">
        <v>70</v>
      </c>
      <c r="P289" s="37"/>
      <c r="Q289" s="37"/>
      <c r="R289" s="37"/>
      <c r="S289" s="37"/>
      <c r="T289" s="100"/>
      <c r="U289" s="69">
        <f t="shared" si="170"/>
        <v>1098</v>
      </c>
      <c r="V289" s="55"/>
      <c r="W289" s="55"/>
      <c r="X289" s="55"/>
      <c r="Y289" s="18"/>
      <c r="Z289" s="55"/>
      <c r="AA289" s="55"/>
      <c r="AB289" s="55"/>
    </row>
    <row r="290" spans="2:28" ht="16.8" customHeight="1" x14ac:dyDescent="0.2">
      <c r="B290" s="158"/>
      <c r="C290" s="161"/>
      <c r="D290" s="164"/>
      <c r="E290" s="168" t="s">
        <v>26</v>
      </c>
      <c r="F290" s="169"/>
      <c r="G290" s="39">
        <v>9</v>
      </c>
      <c r="H290" s="15" t="s">
        <v>38</v>
      </c>
      <c r="I290" s="24">
        <v>343</v>
      </c>
      <c r="J290" s="25">
        <v>438</v>
      </c>
      <c r="K290" s="25">
        <v>479</v>
      </c>
      <c r="L290" s="25">
        <v>99</v>
      </c>
      <c r="M290" s="36"/>
      <c r="N290" s="36"/>
      <c r="O290" s="25">
        <v>219</v>
      </c>
      <c r="P290" s="25">
        <v>394</v>
      </c>
      <c r="Q290" s="25">
        <v>381</v>
      </c>
      <c r="R290" s="25">
        <v>489</v>
      </c>
      <c r="S290" s="25">
        <v>460</v>
      </c>
      <c r="T290" s="101">
        <v>519</v>
      </c>
      <c r="U290" s="69">
        <f t="shared" si="170"/>
        <v>3821</v>
      </c>
      <c r="V290" s="54"/>
      <c r="W290" s="54"/>
      <c r="X290" s="54"/>
      <c r="Y290" s="16"/>
      <c r="Z290" s="54"/>
      <c r="AA290" s="54"/>
      <c r="AB290" s="54"/>
    </row>
    <row r="291" spans="2:28" ht="16.8" customHeight="1" x14ac:dyDescent="0.2">
      <c r="B291" s="158"/>
      <c r="C291" s="161"/>
      <c r="D291" s="164"/>
      <c r="E291" s="168" t="s">
        <v>27</v>
      </c>
      <c r="F291" s="169"/>
      <c r="G291" s="30">
        <v>0.95</v>
      </c>
      <c r="H291" s="15" t="s">
        <v>39</v>
      </c>
      <c r="I291" s="24">
        <f>SUM(I289:I290)</f>
        <v>343</v>
      </c>
      <c r="J291" s="25">
        <f t="shared" ref="J291:T291" si="189">SUM(J289:J290)</f>
        <v>438</v>
      </c>
      <c r="K291" s="25">
        <f t="shared" si="189"/>
        <v>479</v>
      </c>
      <c r="L291" s="25">
        <f t="shared" si="189"/>
        <v>469</v>
      </c>
      <c r="M291" s="25">
        <f t="shared" si="189"/>
        <v>345</v>
      </c>
      <c r="N291" s="25">
        <f t="shared" si="189"/>
        <v>313</v>
      </c>
      <c r="O291" s="25">
        <f t="shared" si="189"/>
        <v>289</v>
      </c>
      <c r="P291" s="25">
        <f t="shared" si="189"/>
        <v>394</v>
      </c>
      <c r="Q291" s="25">
        <f t="shared" si="189"/>
        <v>381</v>
      </c>
      <c r="R291" s="25">
        <f t="shared" si="189"/>
        <v>489</v>
      </c>
      <c r="S291" s="25">
        <f t="shared" si="189"/>
        <v>460</v>
      </c>
      <c r="T291" s="101">
        <f t="shared" si="189"/>
        <v>519</v>
      </c>
      <c r="U291" s="107">
        <f t="shared" si="170"/>
        <v>4919</v>
      </c>
      <c r="V291" s="54">
        <f>SUM(K291:T291)</f>
        <v>4138</v>
      </c>
      <c r="W291" s="57">
        <f>U291</f>
        <v>4919</v>
      </c>
      <c r="X291" s="57">
        <f>V291+W291</f>
        <v>9057</v>
      </c>
      <c r="Y291" s="43"/>
      <c r="Z291" s="57"/>
      <c r="AA291" s="57"/>
      <c r="AB291" s="57"/>
    </row>
    <row r="292" spans="2:28" ht="16.8" customHeight="1" x14ac:dyDescent="0.2">
      <c r="B292" s="158"/>
      <c r="C292" s="161"/>
      <c r="D292" s="164"/>
      <c r="E292" s="170" t="s">
        <v>28</v>
      </c>
      <c r="F292" s="53" t="s">
        <v>29</v>
      </c>
      <c r="G292" s="31"/>
      <c r="H292" s="15" t="s">
        <v>31</v>
      </c>
      <c r="I292" s="58">
        <f>ROUNDDOWN($G292*I289+$G293*I290,2)</f>
        <v>0</v>
      </c>
      <c r="J292" s="59">
        <f t="shared" ref="J292:T292" si="190">ROUNDDOWN($G292*J289+$G293*J290,2)</f>
        <v>0</v>
      </c>
      <c r="K292" s="59">
        <f t="shared" si="190"/>
        <v>0</v>
      </c>
      <c r="L292" s="26">
        <f t="shared" si="190"/>
        <v>0</v>
      </c>
      <c r="M292" s="26">
        <f t="shared" si="190"/>
        <v>0</v>
      </c>
      <c r="N292" s="26">
        <f t="shared" si="190"/>
        <v>0</v>
      </c>
      <c r="O292" s="26">
        <f t="shared" si="190"/>
        <v>0</v>
      </c>
      <c r="P292" s="59">
        <f t="shared" si="190"/>
        <v>0</v>
      </c>
      <c r="Q292" s="59">
        <f t="shared" si="190"/>
        <v>0</v>
      </c>
      <c r="R292" s="59">
        <f t="shared" si="190"/>
        <v>0</v>
      </c>
      <c r="S292" s="59">
        <f t="shared" si="190"/>
        <v>0</v>
      </c>
      <c r="T292" s="102">
        <f t="shared" si="190"/>
        <v>0</v>
      </c>
      <c r="U292" s="99">
        <f t="shared" si="170"/>
        <v>0</v>
      </c>
      <c r="V292" s="54"/>
      <c r="W292" s="54"/>
      <c r="X292" s="54"/>
      <c r="Y292" s="16"/>
      <c r="Z292" s="54"/>
      <c r="AA292" s="54"/>
      <c r="AB292" s="54"/>
    </row>
    <row r="293" spans="2:28" ht="16.8" customHeight="1" x14ac:dyDescent="0.2">
      <c r="B293" s="158"/>
      <c r="C293" s="161"/>
      <c r="D293" s="165"/>
      <c r="E293" s="171"/>
      <c r="F293" s="19" t="s">
        <v>30</v>
      </c>
      <c r="G293" s="33"/>
      <c r="H293" s="20" t="s">
        <v>32</v>
      </c>
      <c r="I293" s="60">
        <f>INT(SUM(I288,I292))</f>
        <v>0</v>
      </c>
      <c r="J293" s="61">
        <f t="shared" ref="J293:T293" si="191">INT(SUM(J288,J292))</f>
        <v>0</v>
      </c>
      <c r="K293" s="61">
        <f t="shared" si="191"/>
        <v>0</v>
      </c>
      <c r="L293" s="27">
        <f t="shared" si="191"/>
        <v>0</v>
      </c>
      <c r="M293" s="27">
        <f t="shared" si="191"/>
        <v>0</v>
      </c>
      <c r="N293" s="27">
        <f t="shared" si="191"/>
        <v>0</v>
      </c>
      <c r="O293" s="27">
        <f t="shared" si="191"/>
        <v>0</v>
      </c>
      <c r="P293" s="61">
        <f t="shared" si="191"/>
        <v>0</v>
      </c>
      <c r="Q293" s="61">
        <f t="shared" si="191"/>
        <v>0</v>
      </c>
      <c r="R293" s="61">
        <f t="shared" si="191"/>
        <v>0</v>
      </c>
      <c r="S293" s="61">
        <f t="shared" si="191"/>
        <v>0</v>
      </c>
      <c r="T293" s="103">
        <f t="shared" si="191"/>
        <v>0</v>
      </c>
      <c r="U293" s="42">
        <f t="shared" si="170"/>
        <v>0</v>
      </c>
      <c r="V293" s="62"/>
      <c r="W293" s="54"/>
      <c r="X293" s="54"/>
      <c r="Y293" s="16"/>
      <c r="Z293" s="54">
        <f>SUM(K293:T293)</f>
        <v>0</v>
      </c>
      <c r="AA293" s="54">
        <f>U293</f>
        <v>0</v>
      </c>
      <c r="AB293" s="54">
        <f>Z293+AA293</f>
        <v>0</v>
      </c>
    </row>
    <row r="294" spans="2:28" ht="16.8" customHeight="1" x14ac:dyDescent="0.2">
      <c r="B294" s="158"/>
      <c r="C294" s="161"/>
      <c r="D294" s="160" t="s">
        <v>46</v>
      </c>
      <c r="E294" s="166" t="s">
        <v>47</v>
      </c>
      <c r="F294" s="167"/>
      <c r="G294" s="32"/>
      <c r="H294" s="21" t="s">
        <v>25</v>
      </c>
      <c r="I294" s="22">
        <f>$G294</f>
        <v>0</v>
      </c>
      <c r="J294" s="23">
        <f t="shared" ref="J294:T294" si="192">$G294</f>
        <v>0</v>
      </c>
      <c r="K294" s="23">
        <f t="shared" si="192"/>
        <v>0</v>
      </c>
      <c r="L294" s="23">
        <f t="shared" si="192"/>
        <v>0</v>
      </c>
      <c r="M294" s="23">
        <f t="shared" si="192"/>
        <v>0</v>
      </c>
      <c r="N294" s="23">
        <f t="shared" si="192"/>
        <v>0</v>
      </c>
      <c r="O294" s="23">
        <f t="shared" si="192"/>
        <v>0</v>
      </c>
      <c r="P294" s="23">
        <f t="shared" si="192"/>
        <v>0</v>
      </c>
      <c r="Q294" s="23">
        <f t="shared" si="192"/>
        <v>0</v>
      </c>
      <c r="R294" s="23">
        <f t="shared" si="192"/>
        <v>0</v>
      </c>
      <c r="S294" s="23">
        <f t="shared" si="192"/>
        <v>0</v>
      </c>
      <c r="T294" s="104">
        <f t="shared" si="192"/>
        <v>0</v>
      </c>
      <c r="U294" s="97">
        <f>SUM(I294:T294)</f>
        <v>0</v>
      </c>
      <c r="V294" s="55"/>
      <c r="W294" s="55"/>
      <c r="X294" s="55"/>
      <c r="Y294" s="18"/>
      <c r="Z294" s="55"/>
      <c r="AA294" s="55"/>
      <c r="AB294" s="55"/>
    </row>
    <row r="295" spans="2:28" ht="16.8" customHeight="1" x14ac:dyDescent="0.2">
      <c r="B295" s="158"/>
      <c r="C295" s="161"/>
      <c r="D295" s="161"/>
      <c r="E295" s="168" t="s">
        <v>148</v>
      </c>
      <c r="F295" s="169"/>
      <c r="G295" s="39">
        <v>15</v>
      </c>
      <c r="H295" s="15" t="s">
        <v>39</v>
      </c>
      <c r="I295" s="24">
        <v>42</v>
      </c>
      <c r="J295" s="25">
        <v>52</v>
      </c>
      <c r="K295" s="25">
        <v>63</v>
      </c>
      <c r="L295" s="25">
        <v>71</v>
      </c>
      <c r="M295" s="25">
        <v>60</v>
      </c>
      <c r="N295" s="25">
        <v>59</v>
      </c>
      <c r="O295" s="25">
        <v>53</v>
      </c>
      <c r="P295" s="25">
        <v>44</v>
      </c>
      <c r="Q295" s="25">
        <v>45</v>
      </c>
      <c r="R295" s="25">
        <v>53</v>
      </c>
      <c r="S295" s="25">
        <v>45</v>
      </c>
      <c r="T295" s="101">
        <v>44</v>
      </c>
      <c r="U295" s="107">
        <f>SUM(I295:T295)</f>
        <v>631</v>
      </c>
      <c r="V295" s="54">
        <f>SUM(K295:T295)</f>
        <v>537</v>
      </c>
      <c r="W295" s="54">
        <f>U295</f>
        <v>631</v>
      </c>
      <c r="X295" s="54">
        <f>V295+W295</f>
        <v>1168</v>
      </c>
      <c r="Y295" s="16"/>
      <c r="Z295" s="54"/>
      <c r="AA295" s="54"/>
      <c r="AB295" s="54"/>
    </row>
    <row r="296" spans="2:28" ht="16.8" customHeight="1" x14ac:dyDescent="0.2">
      <c r="B296" s="158"/>
      <c r="C296" s="161"/>
      <c r="D296" s="161"/>
      <c r="E296" s="172" t="s">
        <v>48</v>
      </c>
      <c r="F296" s="63" t="s">
        <v>49</v>
      </c>
      <c r="G296" s="51"/>
      <c r="H296" s="15" t="s">
        <v>31</v>
      </c>
      <c r="I296" s="58">
        <f>ROUNDDOWN(IF(I295&gt;120,IF(I295&gt;300,120*$G296+180*$G297+(I295-300)*$G298,120*$G296+(I295-120)*$G297),I295*$G296),2)</f>
        <v>0</v>
      </c>
      <c r="J296" s="59">
        <f t="shared" ref="J296:T296" si="193">ROUNDDOWN(IF(J295&gt;120,IF(J295&gt;300,120*$G296+180*$G297+(J295-300)*$G298,120*$G296+(J295-120)*$G297),J295*$G296),2)</f>
        <v>0</v>
      </c>
      <c r="K296" s="59">
        <f t="shared" si="193"/>
        <v>0</v>
      </c>
      <c r="L296" s="26">
        <f t="shared" si="193"/>
        <v>0</v>
      </c>
      <c r="M296" s="26">
        <f t="shared" si="193"/>
        <v>0</v>
      </c>
      <c r="N296" s="26">
        <f t="shared" si="193"/>
        <v>0</v>
      </c>
      <c r="O296" s="26">
        <f t="shared" si="193"/>
        <v>0</v>
      </c>
      <c r="P296" s="59">
        <f t="shared" si="193"/>
        <v>0</v>
      </c>
      <c r="Q296" s="59">
        <f t="shared" si="193"/>
        <v>0</v>
      </c>
      <c r="R296" s="59">
        <f t="shared" si="193"/>
        <v>0</v>
      </c>
      <c r="S296" s="59">
        <f t="shared" si="193"/>
        <v>0</v>
      </c>
      <c r="T296" s="102">
        <f t="shared" si="193"/>
        <v>0</v>
      </c>
      <c r="U296" s="99">
        <f>SUM(I296:T296)</f>
        <v>0</v>
      </c>
      <c r="V296" s="57"/>
      <c r="W296" s="57"/>
      <c r="X296" s="57"/>
      <c r="Y296" s="43"/>
      <c r="Z296" s="57"/>
      <c r="AA296" s="57"/>
      <c r="AB296" s="57"/>
    </row>
    <row r="297" spans="2:28" ht="16.8" customHeight="1" x14ac:dyDescent="0.2">
      <c r="B297" s="158"/>
      <c r="C297" s="161"/>
      <c r="D297" s="161"/>
      <c r="E297" s="172"/>
      <c r="F297" s="64" t="s">
        <v>50</v>
      </c>
      <c r="G297" s="31"/>
      <c r="H297" s="65" t="s">
        <v>32</v>
      </c>
      <c r="I297" s="66">
        <f t="shared" ref="I297:T297" si="194">INT(SUM(I294,I296))</f>
        <v>0</v>
      </c>
      <c r="J297" s="67">
        <f t="shared" si="194"/>
        <v>0</v>
      </c>
      <c r="K297" s="67">
        <f t="shared" si="194"/>
        <v>0</v>
      </c>
      <c r="L297" s="68">
        <f t="shared" si="194"/>
        <v>0</v>
      </c>
      <c r="M297" s="68">
        <f t="shared" si="194"/>
        <v>0</v>
      </c>
      <c r="N297" s="68">
        <f t="shared" si="194"/>
        <v>0</v>
      </c>
      <c r="O297" s="68">
        <f t="shared" si="194"/>
        <v>0</v>
      </c>
      <c r="P297" s="67">
        <f t="shared" si="194"/>
        <v>0</v>
      </c>
      <c r="Q297" s="67">
        <f t="shared" si="194"/>
        <v>0</v>
      </c>
      <c r="R297" s="67">
        <f t="shared" si="194"/>
        <v>0</v>
      </c>
      <c r="S297" s="67">
        <f t="shared" si="194"/>
        <v>0</v>
      </c>
      <c r="T297" s="105">
        <f t="shared" si="194"/>
        <v>0</v>
      </c>
      <c r="U297" s="69">
        <f>SUM(I297:T297)</f>
        <v>0</v>
      </c>
      <c r="V297" s="54"/>
      <c r="W297" s="54"/>
      <c r="X297" s="54"/>
      <c r="Y297" s="16"/>
      <c r="Z297" s="54">
        <f>SUM(K297:T297)</f>
        <v>0</v>
      </c>
      <c r="AA297" s="54">
        <f>U297</f>
        <v>0</v>
      </c>
      <c r="AB297" s="54">
        <f>Z297+AA297</f>
        <v>0</v>
      </c>
    </row>
    <row r="298" spans="2:28" ht="16.8" customHeight="1" x14ac:dyDescent="0.2">
      <c r="B298" s="159"/>
      <c r="C298" s="162"/>
      <c r="D298" s="162"/>
      <c r="E298" s="173"/>
      <c r="F298" s="70" t="s">
        <v>51</v>
      </c>
      <c r="G298" s="33"/>
      <c r="H298" s="71"/>
      <c r="I298" s="72"/>
      <c r="J298" s="73"/>
      <c r="K298" s="73"/>
      <c r="L298" s="74"/>
      <c r="M298" s="74"/>
      <c r="N298" s="74"/>
      <c r="O298" s="74"/>
      <c r="P298" s="73"/>
      <c r="Q298" s="73"/>
      <c r="R298" s="73"/>
      <c r="S298" s="73"/>
      <c r="T298" s="106"/>
      <c r="U298" s="108"/>
      <c r="V298" s="54"/>
      <c r="W298" s="54"/>
      <c r="X298" s="54"/>
      <c r="Y298" s="16"/>
      <c r="Z298" s="54"/>
      <c r="AA298" s="54"/>
      <c r="AB298" s="54"/>
    </row>
    <row r="299" spans="2:28" ht="16.8" customHeight="1" x14ac:dyDescent="0.2">
      <c r="B299" s="157">
        <f>B288+1</f>
        <v>27</v>
      </c>
      <c r="C299" s="160" t="s">
        <v>79</v>
      </c>
      <c r="D299" s="163" t="s">
        <v>45</v>
      </c>
      <c r="E299" s="166" t="s">
        <v>24</v>
      </c>
      <c r="F299" s="167"/>
      <c r="G299" s="32"/>
      <c r="H299" s="21" t="s">
        <v>25</v>
      </c>
      <c r="I299" s="22">
        <f>ROUNDDOWN($G299*$G301*$G302,2)</f>
        <v>0</v>
      </c>
      <c r="J299" s="23">
        <f t="shared" ref="J299:T299" si="195">ROUNDDOWN($G299*$G301*$G302,2)</f>
        <v>0</v>
      </c>
      <c r="K299" s="23">
        <f t="shared" si="195"/>
        <v>0</v>
      </c>
      <c r="L299" s="23">
        <f t="shared" si="195"/>
        <v>0</v>
      </c>
      <c r="M299" s="23">
        <f t="shared" si="195"/>
        <v>0</v>
      </c>
      <c r="N299" s="23">
        <f t="shared" si="195"/>
        <v>0</v>
      </c>
      <c r="O299" s="23">
        <f t="shared" si="195"/>
        <v>0</v>
      </c>
      <c r="P299" s="23">
        <f t="shared" si="195"/>
        <v>0</v>
      </c>
      <c r="Q299" s="23">
        <f t="shared" si="195"/>
        <v>0</v>
      </c>
      <c r="R299" s="23">
        <f t="shared" si="195"/>
        <v>0</v>
      </c>
      <c r="S299" s="23">
        <f t="shared" si="195"/>
        <v>0</v>
      </c>
      <c r="T299" s="104">
        <f t="shared" si="195"/>
        <v>0</v>
      </c>
      <c r="U299" s="97">
        <f t="shared" si="170"/>
        <v>0</v>
      </c>
      <c r="V299" s="55"/>
      <c r="W299" s="55"/>
      <c r="X299" s="55"/>
      <c r="Y299" s="18"/>
      <c r="Z299" s="55"/>
      <c r="AA299" s="55"/>
      <c r="AB299" s="55"/>
    </row>
    <row r="300" spans="2:28" ht="16.8" customHeight="1" x14ac:dyDescent="0.2">
      <c r="B300" s="158"/>
      <c r="C300" s="161"/>
      <c r="D300" s="164"/>
      <c r="E300" s="52" t="s">
        <v>36</v>
      </c>
      <c r="F300" s="56"/>
      <c r="G300" s="121" t="s">
        <v>145</v>
      </c>
      <c r="H300" s="15" t="s">
        <v>37</v>
      </c>
      <c r="I300" s="50"/>
      <c r="J300" s="36"/>
      <c r="K300" s="37"/>
      <c r="L300" s="28">
        <v>3409</v>
      </c>
      <c r="M300" s="28">
        <v>4140</v>
      </c>
      <c r="N300" s="28">
        <v>4027</v>
      </c>
      <c r="O300" s="28">
        <v>904</v>
      </c>
      <c r="P300" s="37"/>
      <c r="Q300" s="37"/>
      <c r="R300" s="37"/>
      <c r="S300" s="37"/>
      <c r="T300" s="100"/>
      <c r="U300" s="69">
        <f t="shared" si="170"/>
        <v>12480</v>
      </c>
      <c r="V300" s="55"/>
      <c r="W300" s="55"/>
      <c r="X300" s="55"/>
      <c r="Y300" s="18"/>
      <c r="Z300" s="55"/>
      <c r="AA300" s="55"/>
      <c r="AB300" s="55"/>
    </row>
    <row r="301" spans="2:28" ht="16.8" customHeight="1" x14ac:dyDescent="0.2">
      <c r="B301" s="158"/>
      <c r="C301" s="161"/>
      <c r="D301" s="164"/>
      <c r="E301" s="168" t="s">
        <v>26</v>
      </c>
      <c r="F301" s="169"/>
      <c r="G301" s="39">
        <v>33</v>
      </c>
      <c r="H301" s="15" t="s">
        <v>38</v>
      </c>
      <c r="I301" s="24">
        <v>3967</v>
      </c>
      <c r="J301" s="25">
        <v>4470</v>
      </c>
      <c r="K301" s="25">
        <v>4066</v>
      </c>
      <c r="L301" s="25">
        <v>918</v>
      </c>
      <c r="M301" s="36"/>
      <c r="N301" s="36"/>
      <c r="O301" s="25">
        <v>2842</v>
      </c>
      <c r="P301" s="25">
        <v>4005</v>
      </c>
      <c r="Q301" s="25">
        <v>3506</v>
      </c>
      <c r="R301" s="25">
        <v>4245</v>
      </c>
      <c r="S301" s="25">
        <v>3567</v>
      </c>
      <c r="T301" s="101">
        <v>4172</v>
      </c>
      <c r="U301" s="69">
        <f t="shared" si="170"/>
        <v>35758</v>
      </c>
      <c r="V301" s="54"/>
      <c r="W301" s="54"/>
      <c r="X301" s="54"/>
      <c r="Y301" s="16"/>
      <c r="Z301" s="54"/>
      <c r="AA301" s="54"/>
      <c r="AB301" s="54"/>
    </row>
    <row r="302" spans="2:28" ht="16.8" customHeight="1" x14ac:dyDescent="0.2">
      <c r="B302" s="158"/>
      <c r="C302" s="161"/>
      <c r="D302" s="164"/>
      <c r="E302" s="168" t="s">
        <v>27</v>
      </c>
      <c r="F302" s="169"/>
      <c r="G302" s="30">
        <v>0.95</v>
      </c>
      <c r="H302" s="15" t="s">
        <v>39</v>
      </c>
      <c r="I302" s="24">
        <f>SUM(I300:I301)</f>
        <v>3967</v>
      </c>
      <c r="J302" s="25">
        <f t="shared" ref="J302:T302" si="196">SUM(J300:J301)</f>
        <v>4470</v>
      </c>
      <c r="K302" s="25">
        <f t="shared" si="196"/>
        <v>4066</v>
      </c>
      <c r="L302" s="25">
        <f t="shared" si="196"/>
        <v>4327</v>
      </c>
      <c r="M302" s="25">
        <f t="shared" si="196"/>
        <v>4140</v>
      </c>
      <c r="N302" s="25">
        <f t="shared" si="196"/>
        <v>4027</v>
      </c>
      <c r="O302" s="25">
        <f t="shared" si="196"/>
        <v>3746</v>
      </c>
      <c r="P302" s="25">
        <f t="shared" si="196"/>
        <v>4005</v>
      </c>
      <c r="Q302" s="25">
        <f t="shared" si="196"/>
        <v>3506</v>
      </c>
      <c r="R302" s="25">
        <f t="shared" si="196"/>
        <v>4245</v>
      </c>
      <c r="S302" s="25">
        <f t="shared" si="196"/>
        <v>3567</v>
      </c>
      <c r="T302" s="101">
        <f t="shared" si="196"/>
        <v>4172</v>
      </c>
      <c r="U302" s="107">
        <f t="shared" si="170"/>
        <v>48238</v>
      </c>
      <c r="V302" s="54">
        <f>SUM(K302:T302)</f>
        <v>39801</v>
      </c>
      <c r="W302" s="57">
        <f>U302</f>
        <v>48238</v>
      </c>
      <c r="X302" s="57">
        <f>V302+W302</f>
        <v>88039</v>
      </c>
      <c r="Y302" s="43"/>
      <c r="Z302" s="57"/>
      <c r="AA302" s="57"/>
      <c r="AB302" s="57"/>
    </row>
    <row r="303" spans="2:28" ht="16.8" customHeight="1" x14ac:dyDescent="0.2">
      <c r="B303" s="158"/>
      <c r="C303" s="161"/>
      <c r="D303" s="164"/>
      <c r="E303" s="170" t="s">
        <v>28</v>
      </c>
      <c r="F303" s="53" t="s">
        <v>29</v>
      </c>
      <c r="G303" s="31"/>
      <c r="H303" s="15" t="s">
        <v>31</v>
      </c>
      <c r="I303" s="58">
        <f>ROUNDDOWN($G303*I300+$G304*I301,2)</f>
        <v>0</v>
      </c>
      <c r="J303" s="59">
        <f t="shared" ref="J303:T303" si="197">ROUNDDOWN($G303*J300+$G304*J301,2)</f>
        <v>0</v>
      </c>
      <c r="K303" s="59">
        <f t="shared" si="197"/>
        <v>0</v>
      </c>
      <c r="L303" s="26">
        <f t="shared" si="197"/>
        <v>0</v>
      </c>
      <c r="M303" s="26">
        <f t="shared" si="197"/>
        <v>0</v>
      </c>
      <c r="N303" s="26">
        <f t="shared" si="197"/>
        <v>0</v>
      </c>
      <c r="O303" s="26">
        <f t="shared" si="197"/>
        <v>0</v>
      </c>
      <c r="P303" s="59">
        <f t="shared" si="197"/>
        <v>0</v>
      </c>
      <c r="Q303" s="59">
        <f t="shared" si="197"/>
        <v>0</v>
      </c>
      <c r="R303" s="59">
        <f t="shared" si="197"/>
        <v>0</v>
      </c>
      <c r="S303" s="59">
        <f t="shared" si="197"/>
        <v>0</v>
      </c>
      <c r="T303" s="102">
        <f t="shared" si="197"/>
        <v>0</v>
      </c>
      <c r="U303" s="99">
        <f t="shared" si="170"/>
        <v>0</v>
      </c>
      <c r="V303" s="54"/>
      <c r="W303" s="54"/>
      <c r="X303" s="54"/>
      <c r="Y303" s="16"/>
      <c r="Z303" s="54"/>
      <c r="AA303" s="54"/>
      <c r="AB303" s="54"/>
    </row>
    <row r="304" spans="2:28" ht="16.8" customHeight="1" x14ac:dyDescent="0.2">
      <c r="B304" s="158"/>
      <c r="C304" s="161"/>
      <c r="D304" s="165"/>
      <c r="E304" s="171"/>
      <c r="F304" s="19" t="s">
        <v>30</v>
      </c>
      <c r="G304" s="33"/>
      <c r="H304" s="20" t="s">
        <v>32</v>
      </c>
      <c r="I304" s="60">
        <f>INT(SUM(I299,I303))</f>
        <v>0</v>
      </c>
      <c r="J304" s="61">
        <f t="shared" ref="J304:T304" si="198">INT(SUM(J299,J303))</f>
        <v>0</v>
      </c>
      <c r="K304" s="61">
        <f t="shared" si="198"/>
        <v>0</v>
      </c>
      <c r="L304" s="27">
        <f t="shared" si="198"/>
        <v>0</v>
      </c>
      <c r="M304" s="27">
        <f t="shared" si="198"/>
        <v>0</v>
      </c>
      <c r="N304" s="27">
        <f t="shared" si="198"/>
        <v>0</v>
      </c>
      <c r="O304" s="27">
        <f t="shared" si="198"/>
        <v>0</v>
      </c>
      <c r="P304" s="61">
        <f t="shared" si="198"/>
        <v>0</v>
      </c>
      <c r="Q304" s="61">
        <f t="shared" si="198"/>
        <v>0</v>
      </c>
      <c r="R304" s="61">
        <f t="shared" si="198"/>
        <v>0</v>
      </c>
      <c r="S304" s="61">
        <f t="shared" si="198"/>
        <v>0</v>
      </c>
      <c r="T304" s="103">
        <f t="shared" si="198"/>
        <v>0</v>
      </c>
      <c r="U304" s="42">
        <f t="shared" si="170"/>
        <v>0</v>
      </c>
      <c r="V304" s="62"/>
      <c r="W304" s="54"/>
      <c r="X304" s="54"/>
      <c r="Y304" s="16"/>
      <c r="Z304" s="54">
        <f>SUM(K304:T304)</f>
        <v>0</v>
      </c>
      <c r="AA304" s="54">
        <f>U304</f>
        <v>0</v>
      </c>
      <c r="AB304" s="54">
        <f>Z304+AA304</f>
        <v>0</v>
      </c>
    </row>
    <row r="305" spans="2:28" ht="16.8" customHeight="1" x14ac:dyDescent="0.2">
      <c r="B305" s="158"/>
      <c r="C305" s="161"/>
      <c r="D305" s="160" t="s">
        <v>46</v>
      </c>
      <c r="E305" s="166" t="s">
        <v>47</v>
      </c>
      <c r="F305" s="167"/>
      <c r="G305" s="32"/>
      <c r="H305" s="21" t="s">
        <v>25</v>
      </c>
      <c r="I305" s="22">
        <f>$G305</f>
        <v>0</v>
      </c>
      <c r="J305" s="23">
        <f t="shared" ref="J305:T305" si="199">$G305</f>
        <v>0</v>
      </c>
      <c r="K305" s="23">
        <f t="shared" si="199"/>
        <v>0</v>
      </c>
      <c r="L305" s="23">
        <f t="shared" si="199"/>
        <v>0</v>
      </c>
      <c r="M305" s="23">
        <f t="shared" si="199"/>
        <v>0</v>
      </c>
      <c r="N305" s="23">
        <f t="shared" si="199"/>
        <v>0</v>
      </c>
      <c r="O305" s="23">
        <f t="shared" si="199"/>
        <v>0</v>
      </c>
      <c r="P305" s="23">
        <f t="shared" si="199"/>
        <v>0</v>
      </c>
      <c r="Q305" s="23">
        <f t="shared" si="199"/>
        <v>0</v>
      </c>
      <c r="R305" s="23">
        <f t="shared" si="199"/>
        <v>0</v>
      </c>
      <c r="S305" s="23">
        <f t="shared" si="199"/>
        <v>0</v>
      </c>
      <c r="T305" s="104">
        <f t="shared" si="199"/>
        <v>0</v>
      </c>
      <c r="U305" s="97">
        <f>SUM(I305:T305)</f>
        <v>0</v>
      </c>
      <c r="V305" s="55"/>
      <c r="W305" s="55"/>
      <c r="X305" s="55"/>
      <c r="Y305" s="18"/>
      <c r="Z305" s="55"/>
      <c r="AA305" s="55"/>
      <c r="AB305" s="55"/>
    </row>
    <row r="306" spans="2:28" ht="16.8" customHeight="1" x14ac:dyDescent="0.2">
      <c r="B306" s="158"/>
      <c r="C306" s="161"/>
      <c r="D306" s="161"/>
      <c r="E306" s="168" t="s">
        <v>148</v>
      </c>
      <c r="F306" s="169"/>
      <c r="G306" s="39">
        <v>20</v>
      </c>
      <c r="H306" s="15" t="s">
        <v>39</v>
      </c>
      <c r="I306" s="24">
        <v>54</v>
      </c>
      <c r="J306" s="25">
        <v>51</v>
      </c>
      <c r="K306" s="25">
        <v>85</v>
      </c>
      <c r="L306" s="25">
        <v>97</v>
      </c>
      <c r="M306" s="25">
        <v>86</v>
      </c>
      <c r="N306" s="25">
        <v>90</v>
      </c>
      <c r="O306" s="25">
        <v>59</v>
      </c>
      <c r="P306" s="25">
        <v>50</v>
      </c>
      <c r="Q306" s="25">
        <v>53</v>
      </c>
      <c r="R306" s="25">
        <v>68</v>
      </c>
      <c r="S306" s="25">
        <v>59</v>
      </c>
      <c r="T306" s="101">
        <v>61</v>
      </c>
      <c r="U306" s="107">
        <f>SUM(I306:T306)</f>
        <v>813</v>
      </c>
      <c r="V306" s="54">
        <f>SUM(K306:T306)</f>
        <v>708</v>
      </c>
      <c r="W306" s="54">
        <f>U306</f>
        <v>813</v>
      </c>
      <c r="X306" s="54">
        <f>V306+W306</f>
        <v>1521</v>
      </c>
      <c r="Y306" s="16"/>
      <c r="Z306" s="54"/>
      <c r="AA306" s="54"/>
      <c r="AB306" s="54"/>
    </row>
    <row r="307" spans="2:28" ht="16.8" customHeight="1" x14ac:dyDescent="0.2">
      <c r="B307" s="158"/>
      <c r="C307" s="161"/>
      <c r="D307" s="161"/>
      <c r="E307" s="172" t="s">
        <v>48</v>
      </c>
      <c r="F307" s="63" t="s">
        <v>49</v>
      </c>
      <c r="G307" s="51"/>
      <c r="H307" s="15" t="s">
        <v>31</v>
      </c>
      <c r="I307" s="58">
        <f>ROUNDDOWN(IF(I306&gt;120,IF(I306&gt;300,120*$G307+180*$G308+(I306-300)*$G309,120*$G307+(I306-120)*$G308),I306*$G307),2)</f>
        <v>0</v>
      </c>
      <c r="J307" s="59">
        <f t="shared" ref="J307:T307" si="200">ROUNDDOWN(IF(J306&gt;120,IF(J306&gt;300,120*$G307+180*$G308+(J306-300)*$G309,120*$G307+(J306-120)*$G308),J306*$G307),2)</f>
        <v>0</v>
      </c>
      <c r="K307" s="59">
        <f t="shared" si="200"/>
        <v>0</v>
      </c>
      <c r="L307" s="26">
        <f t="shared" si="200"/>
        <v>0</v>
      </c>
      <c r="M307" s="26">
        <f t="shared" si="200"/>
        <v>0</v>
      </c>
      <c r="N307" s="26">
        <f t="shared" si="200"/>
        <v>0</v>
      </c>
      <c r="O307" s="26">
        <f t="shared" si="200"/>
        <v>0</v>
      </c>
      <c r="P307" s="59">
        <f t="shared" si="200"/>
        <v>0</v>
      </c>
      <c r="Q307" s="59">
        <f t="shared" si="200"/>
        <v>0</v>
      </c>
      <c r="R307" s="59">
        <f t="shared" si="200"/>
        <v>0</v>
      </c>
      <c r="S307" s="59">
        <f t="shared" si="200"/>
        <v>0</v>
      </c>
      <c r="T307" s="102">
        <f t="shared" si="200"/>
        <v>0</v>
      </c>
      <c r="U307" s="99">
        <f>SUM(I307:T307)</f>
        <v>0</v>
      </c>
      <c r="V307" s="57"/>
      <c r="W307" s="57"/>
      <c r="X307" s="57"/>
      <c r="Y307" s="43"/>
      <c r="Z307" s="57"/>
      <c r="AA307" s="57"/>
      <c r="AB307" s="57"/>
    </row>
    <row r="308" spans="2:28" ht="16.8" customHeight="1" x14ac:dyDescent="0.2">
      <c r="B308" s="158"/>
      <c r="C308" s="161"/>
      <c r="D308" s="161"/>
      <c r="E308" s="172"/>
      <c r="F308" s="64" t="s">
        <v>50</v>
      </c>
      <c r="G308" s="31"/>
      <c r="H308" s="65" t="s">
        <v>32</v>
      </c>
      <c r="I308" s="66">
        <f>INT(SUM(I305,I307))</f>
        <v>0</v>
      </c>
      <c r="J308" s="67">
        <f>INT(SUM(J305,J307))</f>
        <v>0</v>
      </c>
      <c r="K308" s="67">
        <f t="shared" ref="K308:T308" si="201">INT(SUM(K305,K307))</f>
        <v>0</v>
      </c>
      <c r="L308" s="68">
        <f t="shared" si="201"/>
        <v>0</v>
      </c>
      <c r="M308" s="68">
        <f t="shared" si="201"/>
        <v>0</v>
      </c>
      <c r="N308" s="68">
        <f t="shared" si="201"/>
        <v>0</v>
      </c>
      <c r="O308" s="68">
        <f t="shared" si="201"/>
        <v>0</v>
      </c>
      <c r="P308" s="67">
        <f t="shared" si="201"/>
        <v>0</v>
      </c>
      <c r="Q308" s="67">
        <f t="shared" si="201"/>
        <v>0</v>
      </c>
      <c r="R308" s="67">
        <f t="shared" si="201"/>
        <v>0</v>
      </c>
      <c r="S308" s="67">
        <f t="shared" si="201"/>
        <v>0</v>
      </c>
      <c r="T308" s="105">
        <f t="shared" si="201"/>
        <v>0</v>
      </c>
      <c r="U308" s="69">
        <f>SUM(I308:T308)</f>
        <v>0</v>
      </c>
      <c r="V308" s="54"/>
      <c r="W308" s="54"/>
      <c r="X308" s="54"/>
      <c r="Y308" s="16"/>
      <c r="Z308" s="54">
        <f>SUM(K308:T308)</f>
        <v>0</v>
      </c>
      <c r="AA308" s="54">
        <f>U308</f>
        <v>0</v>
      </c>
      <c r="AB308" s="54">
        <f>Z308+AA308</f>
        <v>0</v>
      </c>
    </row>
    <row r="309" spans="2:28" ht="16.8" customHeight="1" x14ac:dyDescent="0.2">
      <c r="B309" s="159"/>
      <c r="C309" s="162"/>
      <c r="D309" s="162"/>
      <c r="E309" s="173"/>
      <c r="F309" s="70" t="s">
        <v>51</v>
      </c>
      <c r="G309" s="33"/>
      <c r="H309" s="71"/>
      <c r="I309" s="72"/>
      <c r="J309" s="73"/>
      <c r="K309" s="73"/>
      <c r="L309" s="74"/>
      <c r="M309" s="74"/>
      <c r="N309" s="74"/>
      <c r="O309" s="74"/>
      <c r="P309" s="73"/>
      <c r="Q309" s="73"/>
      <c r="R309" s="73"/>
      <c r="S309" s="73"/>
      <c r="T309" s="106"/>
      <c r="U309" s="108"/>
      <c r="V309" s="54"/>
      <c r="W309" s="54"/>
      <c r="X309" s="54"/>
      <c r="Y309" s="16"/>
      <c r="Z309" s="54"/>
      <c r="AA309" s="54"/>
      <c r="AB309" s="54"/>
    </row>
    <row r="310" spans="2:28" ht="16.8" customHeight="1" x14ac:dyDescent="0.2">
      <c r="B310" s="157">
        <f>B299+1</f>
        <v>28</v>
      </c>
      <c r="C310" s="160" t="s">
        <v>80</v>
      </c>
      <c r="D310" s="163" t="s">
        <v>45</v>
      </c>
      <c r="E310" s="166" t="s">
        <v>24</v>
      </c>
      <c r="F310" s="167"/>
      <c r="G310" s="32"/>
      <c r="H310" s="21" t="s">
        <v>25</v>
      </c>
      <c r="I310" s="22">
        <f>ROUNDDOWN($G310*$G312*$G313,2)</f>
        <v>0</v>
      </c>
      <c r="J310" s="23">
        <f t="shared" ref="J310:T310" si="202">ROUNDDOWN($G310*$G312*$G313,2)</f>
        <v>0</v>
      </c>
      <c r="K310" s="23">
        <f t="shared" si="202"/>
        <v>0</v>
      </c>
      <c r="L310" s="23">
        <f t="shared" si="202"/>
        <v>0</v>
      </c>
      <c r="M310" s="23">
        <f t="shared" si="202"/>
        <v>0</v>
      </c>
      <c r="N310" s="23">
        <f t="shared" si="202"/>
        <v>0</v>
      </c>
      <c r="O310" s="23">
        <f t="shared" si="202"/>
        <v>0</v>
      </c>
      <c r="P310" s="23">
        <f t="shared" si="202"/>
        <v>0</v>
      </c>
      <c r="Q310" s="23">
        <f t="shared" si="202"/>
        <v>0</v>
      </c>
      <c r="R310" s="23">
        <f t="shared" si="202"/>
        <v>0</v>
      </c>
      <c r="S310" s="23">
        <f t="shared" si="202"/>
        <v>0</v>
      </c>
      <c r="T310" s="104">
        <f t="shared" si="202"/>
        <v>0</v>
      </c>
      <c r="U310" s="97">
        <f t="shared" si="170"/>
        <v>0</v>
      </c>
      <c r="V310" s="55"/>
      <c r="W310" s="55"/>
      <c r="X310" s="55"/>
      <c r="Y310" s="18"/>
      <c r="Z310" s="55"/>
      <c r="AA310" s="55"/>
      <c r="AB310" s="55"/>
    </row>
    <row r="311" spans="2:28" ht="16.8" customHeight="1" x14ac:dyDescent="0.2">
      <c r="B311" s="158"/>
      <c r="C311" s="161"/>
      <c r="D311" s="164"/>
      <c r="E311" s="52" t="s">
        <v>36</v>
      </c>
      <c r="F311" s="56"/>
      <c r="G311" s="121" t="s">
        <v>145</v>
      </c>
      <c r="H311" s="15" t="s">
        <v>37</v>
      </c>
      <c r="I311" s="50"/>
      <c r="J311" s="36"/>
      <c r="K311" s="37"/>
      <c r="L311" s="28">
        <v>2230</v>
      </c>
      <c r="M311" s="28">
        <v>2323</v>
      </c>
      <c r="N311" s="28">
        <v>2612</v>
      </c>
      <c r="O311" s="28">
        <v>617</v>
      </c>
      <c r="P311" s="37"/>
      <c r="Q311" s="37"/>
      <c r="R311" s="37"/>
      <c r="S311" s="37"/>
      <c r="T311" s="100"/>
      <c r="U311" s="69">
        <f t="shared" si="170"/>
        <v>7782</v>
      </c>
      <c r="V311" s="55"/>
      <c r="W311" s="55"/>
      <c r="X311" s="55"/>
      <c r="Y311" s="18"/>
      <c r="Z311" s="55"/>
      <c r="AA311" s="55"/>
      <c r="AB311" s="55"/>
    </row>
    <row r="312" spans="2:28" ht="16.8" customHeight="1" x14ac:dyDescent="0.2">
      <c r="B312" s="158"/>
      <c r="C312" s="161"/>
      <c r="D312" s="164"/>
      <c r="E312" s="168" t="s">
        <v>26</v>
      </c>
      <c r="F312" s="169"/>
      <c r="G312" s="39">
        <v>17</v>
      </c>
      <c r="H312" s="15" t="s">
        <v>38</v>
      </c>
      <c r="I312" s="24">
        <v>2753</v>
      </c>
      <c r="J312" s="25">
        <v>2826</v>
      </c>
      <c r="K312" s="25">
        <v>2847</v>
      </c>
      <c r="L312" s="25">
        <v>600</v>
      </c>
      <c r="M312" s="36"/>
      <c r="N312" s="36"/>
      <c r="O312" s="25">
        <v>1940</v>
      </c>
      <c r="P312" s="25">
        <v>2756</v>
      </c>
      <c r="Q312" s="25">
        <v>2606</v>
      </c>
      <c r="R312" s="25">
        <v>2836</v>
      </c>
      <c r="S312" s="25">
        <v>2652</v>
      </c>
      <c r="T312" s="101">
        <v>2878</v>
      </c>
      <c r="U312" s="69">
        <f t="shared" si="170"/>
        <v>24694</v>
      </c>
      <c r="V312" s="54"/>
      <c r="W312" s="54"/>
      <c r="X312" s="54"/>
      <c r="Y312" s="16"/>
      <c r="Z312" s="54"/>
      <c r="AA312" s="54"/>
      <c r="AB312" s="54"/>
    </row>
    <row r="313" spans="2:28" ht="16.8" customHeight="1" x14ac:dyDescent="0.2">
      <c r="B313" s="158"/>
      <c r="C313" s="161"/>
      <c r="D313" s="164"/>
      <c r="E313" s="168" t="s">
        <v>27</v>
      </c>
      <c r="F313" s="169"/>
      <c r="G313" s="30">
        <v>0.95</v>
      </c>
      <c r="H313" s="15" t="s">
        <v>39</v>
      </c>
      <c r="I313" s="24">
        <f>SUM(I311:I312)</f>
        <v>2753</v>
      </c>
      <c r="J313" s="25">
        <f t="shared" ref="J313:T313" si="203">SUM(J311:J312)</f>
        <v>2826</v>
      </c>
      <c r="K313" s="25">
        <f t="shared" si="203"/>
        <v>2847</v>
      </c>
      <c r="L313" s="25">
        <f t="shared" si="203"/>
        <v>2830</v>
      </c>
      <c r="M313" s="25">
        <f t="shared" si="203"/>
        <v>2323</v>
      </c>
      <c r="N313" s="25">
        <f t="shared" si="203"/>
        <v>2612</v>
      </c>
      <c r="O313" s="25">
        <f t="shared" si="203"/>
        <v>2557</v>
      </c>
      <c r="P313" s="25">
        <f t="shared" si="203"/>
        <v>2756</v>
      </c>
      <c r="Q313" s="25">
        <f t="shared" si="203"/>
        <v>2606</v>
      </c>
      <c r="R313" s="25">
        <f t="shared" si="203"/>
        <v>2836</v>
      </c>
      <c r="S313" s="25">
        <f t="shared" si="203"/>
        <v>2652</v>
      </c>
      <c r="T313" s="101">
        <f t="shared" si="203"/>
        <v>2878</v>
      </c>
      <c r="U313" s="107">
        <f t="shared" si="170"/>
        <v>32476</v>
      </c>
      <c r="V313" s="54">
        <f>SUM(K313:T313)</f>
        <v>26897</v>
      </c>
      <c r="W313" s="57">
        <f>U313</f>
        <v>32476</v>
      </c>
      <c r="X313" s="57">
        <f>V313+W313</f>
        <v>59373</v>
      </c>
      <c r="Y313" s="43"/>
      <c r="Z313" s="57"/>
      <c r="AA313" s="57"/>
      <c r="AB313" s="57"/>
    </row>
    <row r="314" spans="2:28" ht="16.8" customHeight="1" x14ac:dyDescent="0.2">
      <c r="B314" s="158"/>
      <c r="C314" s="161"/>
      <c r="D314" s="164"/>
      <c r="E314" s="170" t="s">
        <v>28</v>
      </c>
      <c r="F314" s="53" t="s">
        <v>29</v>
      </c>
      <c r="G314" s="31"/>
      <c r="H314" s="15" t="s">
        <v>31</v>
      </c>
      <c r="I314" s="58">
        <f>ROUNDDOWN($G314*I311+$G315*I312,2)</f>
        <v>0</v>
      </c>
      <c r="J314" s="59">
        <f t="shared" ref="J314:T314" si="204">ROUNDDOWN($G314*J311+$G315*J312,2)</f>
        <v>0</v>
      </c>
      <c r="K314" s="59">
        <f t="shared" si="204"/>
        <v>0</v>
      </c>
      <c r="L314" s="26">
        <f t="shared" si="204"/>
        <v>0</v>
      </c>
      <c r="M314" s="26">
        <f t="shared" si="204"/>
        <v>0</v>
      </c>
      <c r="N314" s="26">
        <f t="shared" si="204"/>
        <v>0</v>
      </c>
      <c r="O314" s="26">
        <f t="shared" si="204"/>
        <v>0</v>
      </c>
      <c r="P314" s="59">
        <f t="shared" si="204"/>
        <v>0</v>
      </c>
      <c r="Q314" s="59">
        <f t="shared" si="204"/>
        <v>0</v>
      </c>
      <c r="R314" s="59">
        <f t="shared" si="204"/>
        <v>0</v>
      </c>
      <c r="S314" s="59">
        <f t="shared" si="204"/>
        <v>0</v>
      </c>
      <c r="T314" s="102">
        <f t="shared" si="204"/>
        <v>0</v>
      </c>
      <c r="U314" s="99">
        <f t="shared" si="170"/>
        <v>0</v>
      </c>
      <c r="V314" s="54"/>
      <c r="W314" s="54"/>
      <c r="X314" s="54"/>
      <c r="Y314" s="16"/>
      <c r="Z314" s="54"/>
      <c r="AA314" s="54"/>
      <c r="AB314" s="54"/>
    </row>
    <row r="315" spans="2:28" ht="16.8" customHeight="1" x14ac:dyDescent="0.2">
      <c r="B315" s="158"/>
      <c r="C315" s="161"/>
      <c r="D315" s="165"/>
      <c r="E315" s="171"/>
      <c r="F315" s="19" t="s">
        <v>30</v>
      </c>
      <c r="G315" s="33"/>
      <c r="H315" s="20" t="s">
        <v>32</v>
      </c>
      <c r="I315" s="60">
        <f>INT(SUM(I310,I314))</f>
        <v>0</v>
      </c>
      <c r="J315" s="61">
        <f t="shared" ref="J315:T315" si="205">INT(SUM(J310,J314))</f>
        <v>0</v>
      </c>
      <c r="K315" s="61">
        <f t="shared" si="205"/>
        <v>0</v>
      </c>
      <c r="L315" s="27">
        <f t="shared" si="205"/>
        <v>0</v>
      </c>
      <c r="M315" s="27">
        <f t="shared" si="205"/>
        <v>0</v>
      </c>
      <c r="N315" s="27">
        <f t="shared" si="205"/>
        <v>0</v>
      </c>
      <c r="O315" s="27">
        <f t="shared" si="205"/>
        <v>0</v>
      </c>
      <c r="P315" s="61">
        <f t="shared" si="205"/>
        <v>0</v>
      </c>
      <c r="Q315" s="61">
        <f t="shared" si="205"/>
        <v>0</v>
      </c>
      <c r="R315" s="61">
        <f t="shared" si="205"/>
        <v>0</v>
      </c>
      <c r="S315" s="61">
        <f t="shared" si="205"/>
        <v>0</v>
      </c>
      <c r="T315" s="103">
        <f t="shared" si="205"/>
        <v>0</v>
      </c>
      <c r="U315" s="42">
        <f t="shared" si="170"/>
        <v>0</v>
      </c>
      <c r="V315" s="62"/>
      <c r="W315" s="54"/>
      <c r="X315" s="54"/>
      <c r="Y315" s="16"/>
      <c r="Z315" s="54">
        <f>SUM(K315:T315)</f>
        <v>0</v>
      </c>
      <c r="AA315" s="54">
        <f>U315</f>
        <v>0</v>
      </c>
      <c r="AB315" s="54">
        <f>Z315+AA315</f>
        <v>0</v>
      </c>
    </row>
    <row r="316" spans="2:28" ht="16.8" customHeight="1" x14ac:dyDescent="0.2">
      <c r="B316" s="158"/>
      <c r="C316" s="161"/>
      <c r="D316" s="160" t="s">
        <v>46</v>
      </c>
      <c r="E316" s="166" t="s">
        <v>47</v>
      </c>
      <c r="F316" s="167"/>
      <c r="G316" s="32"/>
      <c r="H316" s="21" t="s">
        <v>25</v>
      </c>
      <c r="I316" s="22">
        <f>$G316</f>
        <v>0</v>
      </c>
      <c r="J316" s="22">
        <f t="shared" ref="J316:T316" si="206">$G316</f>
        <v>0</v>
      </c>
      <c r="K316" s="22">
        <f t="shared" si="206"/>
        <v>0</v>
      </c>
      <c r="L316" s="22">
        <f t="shared" si="206"/>
        <v>0</v>
      </c>
      <c r="M316" s="22">
        <f t="shared" si="206"/>
        <v>0</v>
      </c>
      <c r="N316" s="22">
        <f t="shared" si="206"/>
        <v>0</v>
      </c>
      <c r="O316" s="22">
        <f t="shared" si="206"/>
        <v>0</v>
      </c>
      <c r="P316" s="22">
        <f t="shared" si="206"/>
        <v>0</v>
      </c>
      <c r="Q316" s="22">
        <f t="shared" si="206"/>
        <v>0</v>
      </c>
      <c r="R316" s="22">
        <f t="shared" si="206"/>
        <v>0</v>
      </c>
      <c r="S316" s="22">
        <f t="shared" si="206"/>
        <v>0</v>
      </c>
      <c r="T316" s="96">
        <f t="shared" si="206"/>
        <v>0</v>
      </c>
      <c r="U316" s="97">
        <f>SUM(I316:T316)</f>
        <v>0</v>
      </c>
      <c r="V316" s="55"/>
      <c r="W316" s="55"/>
      <c r="X316" s="55"/>
      <c r="Y316" s="18"/>
      <c r="Z316" s="55"/>
      <c r="AA316" s="55"/>
      <c r="AB316" s="55"/>
    </row>
    <row r="317" spans="2:28" ht="16.8" customHeight="1" x14ac:dyDescent="0.2">
      <c r="B317" s="158"/>
      <c r="C317" s="161"/>
      <c r="D317" s="161"/>
      <c r="E317" s="168" t="s">
        <v>148</v>
      </c>
      <c r="F317" s="169"/>
      <c r="G317" s="39">
        <v>20</v>
      </c>
      <c r="H317" s="15" t="s">
        <v>39</v>
      </c>
      <c r="I317" s="24">
        <v>45</v>
      </c>
      <c r="J317" s="25">
        <v>66</v>
      </c>
      <c r="K317" s="25">
        <v>99</v>
      </c>
      <c r="L317" s="25">
        <v>112</v>
      </c>
      <c r="M317" s="25">
        <v>108</v>
      </c>
      <c r="N317" s="25">
        <v>110</v>
      </c>
      <c r="O317" s="25">
        <v>61</v>
      </c>
      <c r="P317" s="25">
        <v>46</v>
      </c>
      <c r="Q317" s="25">
        <v>42</v>
      </c>
      <c r="R317" s="25">
        <v>49</v>
      </c>
      <c r="S317" s="25">
        <v>60</v>
      </c>
      <c r="T317" s="101">
        <v>49</v>
      </c>
      <c r="U317" s="107">
        <f>SUM(I317:T317)</f>
        <v>847</v>
      </c>
      <c r="V317" s="54">
        <f>SUM(K317:T317)</f>
        <v>736</v>
      </c>
      <c r="W317" s="54">
        <f>U317</f>
        <v>847</v>
      </c>
      <c r="X317" s="54">
        <f>V317+W317</f>
        <v>1583</v>
      </c>
      <c r="Y317" s="16"/>
      <c r="Z317" s="54"/>
      <c r="AA317" s="54"/>
      <c r="AB317" s="54"/>
    </row>
    <row r="318" spans="2:28" ht="16.8" customHeight="1" x14ac:dyDescent="0.2">
      <c r="B318" s="158"/>
      <c r="C318" s="161"/>
      <c r="D318" s="161"/>
      <c r="E318" s="172" t="s">
        <v>48</v>
      </c>
      <c r="F318" s="63" t="s">
        <v>49</v>
      </c>
      <c r="G318" s="51"/>
      <c r="H318" s="15" t="s">
        <v>31</v>
      </c>
      <c r="I318" s="58">
        <f>ROUNDDOWN(IF(I317&gt;120,IF(I317&gt;300,120*$G318+180*$G319+(I317-300)*$G320,120*$G318+(I317-120)*$G319),I317*$G318),2)</f>
        <v>0</v>
      </c>
      <c r="J318" s="59">
        <f t="shared" ref="J318:T318" si="207">ROUNDDOWN(IF(J317&gt;120,IF(J317&gt;300,120*$G318+180*$G319+(J317-300)*$G320,120*$G318+(J317-120)*$G319),J317*$G318),2)</f>
        <v>0</v>
      </c>
      <c r="K318" s="59">
        <f t="shared" si="207"/>
        <v>0</v>
      </c>
      <c r="L318" s="26">
        <f t="shared" si="207"/>
        <v>0</v>
      </c>
      <c r="M318" s="26">
        <f t="shared" si="207"/>
        <v>0</v>
      </c>
      <c r="N318" s="26">
        <f t="shared" si="207"/>
        <v>0</v>
      </c>
      <c r="O318" s="26">
        <f t="shared" si="207"/>
        <v>0</v>
      </c>
      <c r="P318" s="59">
        <f t="shared" si="207"/>
        <v>0</v>
      </c>
      <c r="Q318" s="59">
        <f t="shared" si="207"/>
        <v>0</v>
      </c>
      <c r="R318" s="59">
        <f t="shared" si="207"/>
        <v>0</v>
      </c>
      <c r="S318" s="59">
        <f t="shared" si="207"/>
        <v>0</v>
      </c>
      <c r="T318" s="102">
        <f t="shared" si="207"/>
        <v>0</v>
      </c>
      <c r="U318" s="99">
        <f>SUM(I318:T318)</f>
        <v>0</v>
      </c>
      <c r="V318" s="57"/>
      <c r="W318" s="57"/>
      <c r="X318" s="57"/>
      <c r="Y318" s="43"/>
      <c r="Z318" s="57"/>
      <c r="AA318" s="57"/>
      <c r="AB318" s="57"/>
    </row>
    <row r="319" spans="2:28" ht="16.8" customHeight="1" x14ac:dyDescent="0.2">
      <c r="B319" s="158"/>
      <c r="C319" s="161"/>
      <c r="D319" s="161"/>
      <c r="E319" s="172"/>
      <c r="F319" s="64" t="s">
        <v>50</v>
      </c>
      <c r="G319" s="31"/>
      <c r="H319" s="65" t="s">
        <v>32</v>
      </c>
      <c r="I319" s="66">
        <f>INT(SUM(I316,I318))</f>
        <v>0</v>
      </c>
      <c r="J319" s="67">
        <f>INT(SUM(J316,J318))</f>
        <v>0</v>
      </c>
      <c r="K319" s="67">
        <f t="shared" ref="K319:T319" si="208">INT(SUM(K316,K318))</f>
        <v>0</v>
      </c>
      <c r="L319" s="68">
        <f t="shared" si="208"/>
        <v>0</v>
      </c>
      <c r="M319" s="68">
        <f t="shared" si="208"/>
        <v>0</v>
      </c>
      <c r="N319" s="68">
        <f t="shared" si="208"/>
        <v>0</v>
      </c>
      <c r="O319" s="68">
        <f t="shared" si="208"/>
        <v>0</v>
      </c>
      <c r="P319" s="67">
        <f t="shared" si="208"/>
        <v>0</v>
      </c>
      <c r="Q319" s="67">
        <f t="shared" si="208"/>
        <v>0</v>
      </c>
      <c r="R319" s="67">
        <f t="shared" si="208"/>
        <v>0</v>
      </c>
      <c r="S319" s="67">
        <f t="shared" si="208"/>
        <v>0</v>
      </c>
      <c r="T319" s="105">
        <f t="shared" si="208"/>
        <v>0</v>
      </c>
      <c r="U319" s="69">
        <f>SUM(I319:T319)</f>
        <v>0</v>
      </c>
      <c r="V319" s="54"/>
      <c r="W319" s="54"/>
      <c r="X319" s="54"/>
      <c r="Y319" s="16"/>
      <c r="Z319" s="54">
        <f>SUM(K319:T319)</f>
        <v>0</v>
      </c>
      <c r="AA319" s="54">
        <f>U319</f>
        <v>0</v>
      </c>
      <c r="AB319" s="54">
        <f>Z319+AA319</f>
        <v>0</v>
      </c>
    </row>
    <row r="320" spans="2:28" ht="16.8" customHeight="1" x14ac:dyDescent="0.2">
      <c r="B320" s="159"/>
      <c r="C320" s="162"/>
      <c r="D320" s="162"/>
      <c r="E320" s="173"/>
      <c r="F320" s="70" t="s">
        <v>51</v>
      </c>
      <c r="G320" s="33"/>
      <c r="H320" s="71"/>
      <c r="I320" s="72"/>
      <c r="J320" s="73"/>
      <c r="K320" s="73"/>
      <c r="L320" s="74"/>
      <c r="M320" s="74"/>
      <c r="N320" s="74"/>
      <c r="O320" s="74"/>
      <c r="P320" s="73"/>
      <c r="Q320" s="73"/>
      <c r="R320" s="73"/>
      <c r="S320" s="73"/>
      <c r="T320" s="106"/>
      <c r="U320" s="108"/>
      <c r="V320" s="54"/>
      <c r="W320" s="54"/>
      <c r="X320" s="54"/>
      <c r="Y320" s="16"/>
      <c r="Z320" s="54"/>
      <c r="AA320" s="54"/>
      <c r="AB320" s="54"/>
    </row>
    <row r="321" spans="2:28" ht="16.8" customHeight="1" x14ac:dyDescent="0.2">
      <c r="B321" s="157">
        <f>B310+1</f>
        <v>29</v>
      </c>
      <c r="C321" s="160" t="s">
        <v>81</v>
      </c>
      <c r="D321" s="163" t="s">
        <v>45</v>
      </c>
      <c r="E321" s="166" t="s">
        <v>24</v>
      </c>
      <c r="F321" s="167"/>
      <c r="G321" s="32"/>
      <c r="H321" s="21" t="s">
        <v>25</v>
      </c>
      <c r="I321" s="22">
        <f>ROUNDDOWN($G321*$G323*$G324,2)</f>
        <v>0</v>
      </c>
      <c r="J321" s="23">
        <f t="shared" ref="J321:T321" si="209">ROUNDDOWN($G321*$G323*$G324,2)</f>
        <v>0</v>
      </c>
      <c r="K321" s="23">
        <f t="shared" si="209"/>
        <v>0</v>
      </c>
      <c r="L321" s="23">
        <f t="shared" si="209"/>
        <v>0</v>
      </c>
      <c r="M321" s="23">
        <f t="shared" si="209"/>
        <v>0</v>
      </c>
      <c r="N321" s="23">
        <f t="shared" si="209"/>
        <v>0</v>
      </c>
      <c r="O321" s="23">
        <f t="shared" si="209"/>
        <v>0</v>
      </c>
      <c r="P321" s="23">
        <f t="shared" si="209"/>
        <v>0</v>
      </c>
      <c r="Q321" s="23">
        <f t="shared" si="209"/>
        <v>0</v>
      </c>
      <c r="R321" s="23">
        <f t="shared" si="209"/>
        <v>0</v>
      </c>
      <c r="S321" s="23">
        <f t="shared" si="209"/>
        <v>0</v>
      </c>
      <c r="T321" s="104">
        <f t="shared" si="209"/>
        <v>0</v>
      </c>
      <c r="U321" s="97">
        <f t="shared" si="170"/>
        <v>0</v>
      </c>
      <c r="V321" s="55"/>
      <c r="W321" s="55"/>
      <c r="X321" s="55"/>
      <c r="Y321" s="18"/>
      <c r="Z321" s="55"/>
      <c r="AA321" s="55"/>
      <c r="AB321" s="55"/>
    </row>
    <row r="322" spans="2:28" ht="16.8" customHeight="1" x14ac:dyDescent="0.2">
      <c r="B322" s="158"/>
      <c r="C322" s="161"/>
      <c r="D322" s="164"/>
      <c r="E322" s="52" t="s">
        <v>36</v>
      </c>
      <c r="F322" s="56"/>
      <c r="G322" s="121" t="s">
        <v>145</v>
      </c>
      <c r="H322" s="15" t="s">
        <v>37</v>
      </c>
      <c r="I322" s="50"/>
      <c r="J322" s="36"/>
      <c r="K322" s="37"/>
      <c r="L322" s="28">
        <v>2989</v>
      </c>
      <c r="M322" s="28">
        <v>3365</v>
      </c>
      <c r="N322" s="28">
        <v>3166</v>
      </c>
      <c r="O322" s="28">
        <v>715</v>
      </c>
      <c r="P322" s="37"/>
      <c r="Q322" s="37"/>
      <c r="R322" s="37"/>
      <c r="S322" s="37"/>
      <c r="T322" s="100"/>
      <c r="U322" s="69">
        <f t="shared" si="170"/>
        <v>10235</v>
      </c>
      <c r="V322" s="55"/>
      <c r="W322" s="55"/>
      <c r="X322" s="55"/>
      <c r="Y322" s="18"/>
      <c r="Z322" s="55"/>
      <c r="AA322" s="55"/>
      <c r="AB322" s="55"/>
    </row>
    <row r="323" spans="2:28" ht="16.8" customHeight="1" x14ac:dyDescent="0.2">
      <c r="B323" s="158"/>
      <c r="C323" s="161"/>
      <c r="D323" s="164"/>
      <c r="E323" s="168" t="s">
        <v>26</v>
      </c>
      <c r="F323" s="169"/>
      <c r="G323" s="39">
        <v>25</v>
      </c>
      <c r="H323" s="15" t="s">
        <v>38</v>
      </c>
      <c r="I323" s="24">
        <v>2856</v>
      </c>
      <c r="J323" s="25">
        <v>3244</v>
      </c>
      <c r="K323" s="25">
        <v>3208</v>
      </c>
      <c r="L323" s="25">
        <v>812</v>
      </c>
      <c r="M323" s="36"/>
      <c r="N323" s="36"/>
      <c r="O323" s="25">
        <v>2226</v>
      </c>
      <c r="P323" s="25">
        <v>3394</v>
      </c>
      <c r="Q323" s="25">
        <v>2923</v>
      </c>
      <c r="R323" s="25">
        <v>3485</v>
      </c>
      <c r="S323" s="25">
        <v>3743</v>
      </c>
      <c r="T323" s="101">
        <v>2939</v>
      </c>
      <c r="U323" s="69">
        <f t="shared" si="170"/>
        <v>28830</v>
      </c>
      <c r="V323" s="54"/>
      <c r="W323" s="54"/>
      <c r="X323" s="54"/>
      <c r="Y323" s="16"/>
      <c r="Z323" s="54"/>
      <c r="AA323" s="54"/>
      <c r="AB323" s="54"/>
    </row>
    <row r="324" spans="2:28" ht="16.8" customHeight="1" x14ac:dyDescent="0.2">
      <c r="B324" s="158"/>
      <c r="C324" s="161"/>
      <c r="D324" s="164"/>
      <c r="E324" s="168" t="s">
        <v>27</v>
      </c>
      <c r="F324" s="169"/>
      <c r="G324" s="30">
        <v>0.95</v>
      </c>
      <c r="H324" s="15" t="s">
        <v>39</v>
      </c>
      <c r="I324" s="24">
        <f>SUM(I322:I323)</f>
        <v>2856</v>
      </c>
      <c r="J324" s="25">
        <f t="shared" ref="J324:T324" si="210">SUM(J322:J323)</f>
        <v>3244</v>
      </c>
      <c r="K324" s="25">
        <f t="shared" si="210"/>
        <v>3208</v>
      </c>
      <c r="L324" s="25">
        <f t="shared" si="210"/>
        <v>3801</v>
      </c>
      <c r="M324" s="25">
        <f t="shared" si="210"/>
        <v>3365</v>
      </c>
      <c r="N324" s="25">
        <f t="shared" si="210"/>
        <v>3166</v>
      </c>
      <c r="O324" s="25">
        <f t="shared" si="210"/>
        <v>2941</v>
      </c>
      <c r="P324" s="25">
        <f t="shared" si="210"/>
        <v>3394</v>
      </c>
      <c r="Q324" s="25">
        <f t="shared" si="210"/>
        <v>2923</v>
      </c>
      <c r="R324" s="25">
        <f t="shared" si="210"/>
        <v>3485</v>
      </c>
      <c r="S324" s="25">
        <f t="shared" si="210"/>
        <v>3743</v>
      </c>
      <c r="T324" s="101">
        <f t="shared" si="210"/>
        <v>2939</v>
      </c>
      <c r="U324" s="107">
        <f t="shared" si="170"/>
        <v>39065</v>
      </c>
      <c r="V324" s="54">
        <f>SUM(K324:T324)</f>
        <v>32965</v>
      </c>
      <c r="W324" s="57">
        <f>U324</f>
        <v>39065</v>
      </c>
      <c r="X324" s="57">
        <f>V324+W324</f>
        <v>72030</v>
      </c>
      <c r="Y324" s="43"/>
      <c r="Z324" s="57"/>
      <c r="AA324" s="57"/>
      <c r="AB324" s="57"/>
    </row>
    <row r="325" spans="2:28" ht="16.8" customHeight="1" x14ac:dyDescent="0.2">
      <c r="B325" s="158"/>
      <c r="C325" s="161"/>
      <c r="D325" s="164"/>
      <c r="E325" s="170" t="s">
        <v>28</v>
      </c>
      <c r="F325" s="53" t="s">
        <v>29</v>
      </c>
      <c r="G325" s="31"/>
      <c r="H325" s="15" t="s">
        <v>31</v>
      </c>
      <c r="I325" s="58">
        <f>ROUNDDOWN($G325*I322+$G326*I323,2)</f>
        <v>0</v>
      </c>
      <c r="J325" s="59">
        <f t="shared" ref="J325:T325" si="211">ROUNDDOWN($G325*J322+$G326*J323,2)</f>
        <v>0</v>
      </c>
      <c r="K325" s="59">
        <f t="shared" si="211"/>
        <v>0</v>
      </c>
      <c r="L325" s="26">
        <f t="shared" si="211"/>
        <v>0</v>
      </c>
      <c r="M325" s="26">
        <f t="shared" si="211"/>
        <v>0</v>
      </c>
      <c r="N325" s="26">
        <f t="shared" si="211"/>
        <v>0</v>
      </c>
      <c r="O325" s="26">
        <f t="shared" si="211"/>
        <v>0</v>
      </c>
      <c r="P325" s="59">
        <f t="shared" si="211"/>
        <v>0</v>
      </c>
      <c r="Q325" s="59">
        <f t="shared" si="211"/>
        <v>0</v>
      </c>
      <c r="R325" s="59">
        <f t="shared" si="211"/>
        <v>0</v>
      </c>
      <c r="S325" s="59">
        <f t="shared" si="211"/>
        <v>0</v>
      </c>
      <c r="T325" s="102">
        <f t="shared" si="211"/>
        <v>0</v>
      </c>
      <c r="U325" s="99">
        <f t="shared" si="170"/>
        <v>0</v>
      </c>
      <c r="V325" s="54"/>
      <c r="W325" s="54"/>
      <c r="X325" s="54"/>
      <c r="Y325" s="16"/>
      <c r="Z325" s="54"/>
      <c r="AA325" s="54"/>
      <c r="AB325" s="54"/>
    </row>
    <row r="326" spans="2:28" ht="16.8" customHeight="1" x14ac:dyDescent="0.2">
      <c r="B326" s="158"/>
      <c r="C326" s="161"/>
      <c r="D326" s="165"/>
      <c r="E326" s="171"/>
      <c r="F326" s="19" t="s">
        <v>30</v>
      </c>
      <c r="G326" s="33"/>
      <c r="H326" s="20" t="s">
        <v>32</v>
      </c>
      <c r="I326" s="60">
        <f>INT(SUM(I321,I325))</f>
        <v>0</v>
      </c>
      <c r="J326" s="61">
        <f t="shared" ref="J326:T326" si="212">INT(SUM(J321,J325))</f>
        <v>0</v>
      </c>
      <c r="K326" s="61">
        <f t="shared" si="212"/>
        <v>0</v>
      </c>
      <c r="L326" s="27">
        <f t="shared" si="212"/>
        <v>0</v>
      </c>
      <c r="M326" s="27">
        <f t="shared" si="212"/>
        <v>0</v>
      </c>
      <c r="N326" s="27">
        <f t="shared" si="212"/>
        <v>0</v>
      </c>
      <c r="O326" s="27">
        <f t="shared" si="212"/>
        <v>0</v>
      </c>
      <c r="P326" s="61">
        <f t="shared" si="212"/>
        <v>0</v>
      </c>
      <c r="Q326" s="61">
        <f t="shared" si="212"/>
        <v>0</v>
      </c>
      <c r="R326" s="61">
        <f t="shared" si="212"/>
        <v>0</v>
      </c>
      <c r="S326" s="61">
        <f t="shared" si="212"/>
        <v>0</v>
      </c>
      <c r="T326" s="103">
        <f t="shared" si="212"/>
        <v>0</v>
      </c>
      <c r="U326" s="42">
        <f t="shared" si="170"/>
        <v>0</v>
      </c>
      <c r="V326" s="62"/>
      <c r="W326" s="54"/>
      <c r="X326" s="54"/>
      <c r="Y326" s="16"/>
      <c r="Z326" s="54">
        <f>SUM(K326:T326)</f>
        <v>0</v>
      </c>
      <c r="AA326" s="54">
        <f>U326</f>
        <v>0</v>
      </c>
      <c r="AB326" s="54">
        <f>Z326+AA326</f>
        <v>0</v>
      </c>
    </row>
    <row r="327" spans="2:28" ht="16.8" customHeight="1" x14ac:dyDescent="0.2">
      <c r="B327" s="158"/>
      <c r="C327" s="161"/>
      <c r="D327" s="160" t="s">
        <v>46</v>
      </c>
      <c r="E327" s="166" t="s">
        <v>47</v>
      </c>
      <c r="F327" s="167"/>
      <c r="G327" s="32"/>
      <c r="H327" s="21" t="s">
        <v>25</v>
      </c>
      <c r="I327" s="22">
        <f>$G327</f>
        <v>0</v>
      </c>
      <c r="J327" s="23">
        <f t="shared" ref="J327:T327" si="213">$G327</f>
        <v>0</v>
      </c>
      <c r="K327" s="23">
        <f t="shared" si="213"/>
        <v>0</v>
      </c>
      <c r="L327" s="23">
        <f t="shared" si="213"/>
        <v>0</v>
      </c>
      <c r="M327" s="23">
        <f t="shared" si="213"/>
        <v>0</v>
      </c>
      <c r="N327" s="23">
        <f t="shared" si="213"/>
        <v>0</v>
      </c>
      <c r="O327" s="23">
        <f t="shared" si="213"/>
        <v>0</v>
      </c>
      <c r="P327" s="23">
        <f t="shared" si="213"/>
        <v>0</v>
      </c>
      <c r="Q327" s="23">
        <f t="shared" si="213"/>
        <v>0</v>
      </c>
      <c r="R327" s="23">
        <f t="shared" si="213"/>
        <v>0</v>
      </c>
      <c r="S327" s="23">
        <f t="shared" si="213"/>
        <v>0</v>
      </c>
      <c r="T327" s="104">
        <f t="shared" si="213"/>
        <v>0</v>
      </c>
      <c r="U327" s="97">
        <f>SUM(I327:T327)</f>
        <v>0</v>
      </c>
      <c r="V327" s="55"/>
      <c r="W327" s="55"/>
      <c r="X327" s="55"/>
      <c r="Y327" s="18"/>
      <c r="Z327" s="55"/>
      <c r="AA327" s="55"/>
      <c r="AB327" s="55"/>
    </row>
    <row r="328" spans="2:28" ht="16.8" customHeight="1" x14ac:dyDescent="0.2">
      <c r="B328" s="158"/>
      <c r="C328" s="161"/>
      <c r="D328" s="161"/>
      <c r="E328" s="168" t="s">
        <v>148</v>
      </c>
      <c r="F328" s="169"/>
      <c r="G328" s="39">
        <v>20</v>
      </c>
      <c r="H328" s="15" t="s">
        <v>39</v>
      </c>
      <c r="I328" s="24">
        <v>84</v>
      </c>
      <c r="J328" s="25">
        <v>83</v>
      </c>
      <c r="K328" s="25">
        <v>94</v>
      </c>
      <c r="L328" s="25">
        <v>98</v>
      </c>
      <c r="M328" s="25">
        <v>105</v>
      </c>
      <c r="N328" s="25">
        <v>89</v>
      </c>
      <c r="O328" s="25">
        <v>86</v>
      </c>
      <c r="P328" s="25">
        <v>21</v>
      </c>
      <c r="Q328" s="25">
        <v>22</v>
      </c>
      <c r="R328" s="25">
        <v>2</v>
      </c>
      <c r="S328" s="25">
        <v>2</v>
      </c>
      <c r="T328" s="101">
        <v>30</v>
      </c>
      <c r="U328" s="107">
        <f>SUM(I328:T328)</f>
        <v>716</v>
      </c>
      <c r="V328" s="54">
        <f>SUM(K328:T328)</f>
        <v>549</v>
      </c>
      <c r="W328" s="54">
        <f>U328</f>
        <v>716</v>
      </c>
      <c r="X328" s="54">
        <f>V328+W328</f>
        <v>1265</v>
      </c>
      <c r="Y328" s="16"/>
      <c r="Z328" s="54"/>
      <c r="AA328" s="54"/>
      <c r="AB328" s="54"/>
    </row>
    <row r="329" spans="2:28" ht="16.8" customHeight="1" x14ac:dyDescent="0.2">
      <c r="B329" s="158"/>
      <c r="C329" s="161"/>
      <c r="D329" s="161"/>
      <c r="E329" s="172" t="s">
        <v>48</v>
      </c>
      <c r="F329" s="63" t="s">
        <v>49</v>
      </c>
      <c r="G329" s="51"/>
      <c r="H329" s="15" t="s">
        <v>31</v>
      </c>
      <c r="I329" s="58">
        <f>ROUNDDOWN(IF(I328&gt;120,IF(I328&gt;300,120*$G329+180*$G330+(I328-300)*$G331,120*$G329+(I328-120)*$G330),I328*$G329),2)</f>
        <v>0</v>
      </c>
      <c r="J329" s="59">
        <f t="shared" ref="J329:T329" si="214">ROUNDDOWN(IF(J328&gt;120,IF(J328&gt;300,120*$G329+180*$G330+(J328-300)*$G331,120*$G329+(J328-120)*$G330),J328*$G329),2)</f>
        <v>0</v>
      </c>
      <c r="K329" s="59">
        <f t="shared" si="214"/>
        <v>0</v>
      </c>
      <c r="L329" s="26">
        <f t="shared" si="214"/>
        <v>0</v>
      </c>
      <c r="M329" s="26">
        <f t="shared" si="214"/>
        <v>0</v>
      </c>
      <c r="N329" s="26">
        <f t="shared" si="214"/>
        <v>0</v>
      </c>
      <c r="O329" s="26">
        <f t="shared" si="214"/>
        <v>0</v>
      </c>
      <c r="P329" s="59">
        <f t="shared" si="214"/>
        <v>0</v>
      </c>
      <c r="Q329" s="59">
        <f t="shared" si="214"/>
        <v>0</v>
      </c>
      <c r="R329" s="59">
        <f t="shared" si="214"/>
        <v>0</v>
      </c>
      <c r="S329" s="59">
        <f t="shared" si="214"/>
        <v>0</v>
      </c>
      <c r="T329" s="102">
        <f t="shared" si="214"/>
        <v>0</v>
      </c>
      <c r="U329" s="99">
        <f>SUM(I329:T329)</f>
        <v>0</v>
      </c>
      <c r="V329" s="57"/>
      <c r="W329" s="57"/>
      <c r="X329" s="57"/>
      <c r="Y329" s="43"/>
      <c r="Z329" s="57"/>
      <c r="AA329" s="57"/>
      <c r="AB329" s="57"/>
    </row>
    <row r="330" spans="2:28" ht="16.8" customHeight="1" x14ac:dyDescent="0.2">
      <c r="B330" s="158"/>
      <c r="C330" s="161"/>
      <c r="D330" s="161"/>
      <c r="E330" s="172"/>
      <c r="F330" s="64" t="s">
        <v>50</v>
      </c>
      <c r="G330" s="31"/>
      <c r="H330" s="65" t="s">
        <v>32</v>
      </c>
      <c r="I330" s="66">
        <f>INT(SUM(I327,I329))</f>
        <v>0</v>
      </c>
      <c r="J330" s="67">
        <f>INT(SUM(J327,J329))</f>
        <v>0</v>
      </c>
      <c r="K330" s="67">
        <f t="shared" ref="K330:T330" si="215">INT(SUM(K327,K329))</f>
        <v>0</v>
      </c>
      <c r="L330" s="68">
        <f t="shared" si="215"/>
        <v>0</v>
      </c>
      <c r="M330" s="68">
        <f t="shared" si="215"/>
        <v>0</v>
      </c>
      <c r="N330" s="68">
        <f t="shared" si="215"/>
        <v>0</v>
      </c>
      <c r="O330" s="68">
        <f t="shared" si="215"/>
        <v>0</v>
      </c>
      <c r="P330" s="67">
        <f t="shared" si="215"/>
        <v>0</v>
      </c>
      <c r="Q330" s="67">
        <f t="shared" si="215"/>
        <v>0</v>
      </c>
      <c r="R330" s="67">
        <f t="shared" si="215"/>
        <v>0</v>
      </c>
      <c r="S330" s="67">
        <f t="shared" si="215"/>
        <v>0</v>
      </c>
      <c r="T330" s="105">
        <f t="shared" si="215"/>
        <v>0</v>
      </c>
      <c r="U330" s="69">
        <f>SUM(I330:T330)</f>
        <v>0</v>
      </c>
      <c r="V330" s="54"/>
      <c r="W330" s="54"/>
      <c r="X330" s="54"/>
      <c r="Y330" s="16"/>
      <c r="Z330" s="54">
        <f>SUM(K330:T330)</f>
        <v>0</v>
      </c>
      <c r="AA330" s="54">
        <f>U330</f>
        <v>0</v>
      </c>
      <c r="AB330" s="54">
        <f>Z330+AA330</f>
        <v>0</v>
      </c>
    </row>
    <row r="331" spans="2:28" ht="16.8" customHeight="1" x14ac:dyDescent="0.2">
      <c r="B331" s="159"/>
      <c r="C331" s="162"/>
      <c r="D331" s="162"/>
      <c r="E331" s="173"/>
      <c r="F331" s="70" t="s">
        <v>51</v>
      </c>
      <c r="G331" s="33"/>
      <c r="H331" s="71"/>
      <c r="I331" s="72"/>
      <c r="J331" s="73"/>
      <c r="K331" s="73"/>
      <c r="L331" s="74"/>
      <c r="M331" s="74"/>
      <c r="N331" s="74"/>
      <c r="O331" s="74"/>
      <c r="P331" s="73"/>
      <c r="Q331" s="73"/>
      <c r="R331" s="73"/>
      <c r="S331" s="73"/>
      <c r="T331" s="106"/>
      <c r="U331" s="108"/>
      <c r="V331" s="54"/>
      <c r="W331" s="54"/>
      <c r="X331" s="54"/>
      <c r="Y331" s="16"/>
      <c r="Z331" s="54"/>
      <c r="AA331" s="54"/>
      <c r="AB331" s="54"/>
    </row>
    <row r="332" spans="2:28" ht="16.8" customHeight="1" x14ac:dyDescent="0.2">
      <c r="B332" s="157">
        <f>B321+1</f>
        <v>30</v>
      </c>
      <c r="C332" s="160" t="s">
        <v>82</v>
      </c>
      <c r="D332" s="163" t="s">
        <v>45</v>
      </c>
      <c r="E332" s="166" t="s">
        <v>24</v>
      </c>
      <c r="F332" s="167"/>
      <c r="G332" s="32"/>
      <c r="H332" s="21" t="s">
        <v>25</v>
      </c>
      <c r="I332" s="22">
        <f>ROUNDDOWN($G332*$G334*$G335,2)</f>
        <v>0</v>
      </c>
      <c r="J332" s="23">
        <f t="shared" ref="J332:T332" si="216">ROUNDDOWN($G332*$G334*$G335,2)</f>
        <v>0</v>
      </c>
      <c r="K332" s="23">
        <f t="shared" si="216"/>
        <v>0</v>
      </c>
      <c r="L332" s="23">
        <f t="shared" si="216"/>
        <v>0</v>
      </c>
      <c r="M332" s="23">
        <f t="shared" si="216"/>
        <v>0</v>
      </c>
      <c r="N332" s="23">
        <f t="shared" si="216"/>
        <v>0</v>
      </c>
      <c r="O332" s="23">
        <f t="shared" si="216"/>
        <v>0</v>
      </c>
      <c r="P332" s="23">
        <f t="shared" si="216"/>
        <v>0</v>
      </c>
      <c r="Q332" s="23">
        <f t="shared" si="216"/>
        <v>0</v>
      </c>
      <c r="R332" s="23">
        <f t="shared" si="216"/>
        <v>0</v>
      </c>
      <c r="S332" s="23">
        <f t="shared" si="216"/>
        <v>0</v>
      </c>
      <c r="T332" s="104">
        <f t="shared" si="216"/>
        <v>0</v>
      </c>
      <c r="U332" s="97">
        <f t="shared" si="170"/>
        <v>0</v>
      </c>
      <c r="V332" s="55"/>
      <c r="W332" s="55"/>
      <c r="X332" s="55"/>
      <c r="Y332" s="18"/>
      <c r="Z332" s="55"/>
      <c r="AA332" s="55"/>
      <c r="AB332" s="55"/>
    </row>
    <row r="333" spans="2:28" ht="16.8" customHeight="1" x14ac:dyDescent="0.2">
      <c r="B333" s="158"/>
      <c r="C333" s="161"/>
      <c r="D333" s="164"/>
      <c r="E333" s="52" t="s">
        <v>36</v>
      </c>
      <c r="F333" s="56"/>
      <c r="G333" s="121" t="s">
        <v>145</v>
      </c>
      <c r="H333" s="15" t="s">
        <v>37</v>
      </c>
      <c r="I333" s="50"/>
      <c r="J333" s="36"/>
      <c r="K333" s="37"/>
      <c r="L333" s="28">
        <v>880</v>
      </c>
      <c r="M333" s="28">
        <v>970</v>
      </c>
      <c r="N333" s="28">
        <v>994</v>
      </c>
      <c r="O333" s="28">
        <v>192</v>
      </c>
      <c r="P333" s="37"/>
      <c r="Q333" s="37"/>
      <c r="R333" s="37"/>
      <c r="S333" s="37"/>
      <c r="T333" s="100"/>
      <c r="U333" s="69">
        <f t="shared" si="170"/>
        <v>3036</v>
      </c>
      <c r="V333" s="55"/>
      <c r="W333" s="55"/>
      <c r="X333" s="55"/>
      <c r="Y333" s="18"/>
      <c r="Z333" s="55"/>
      <c r="AA333" s="55"/>
      <c r="AB333" s="55"/>
    </row>
    <row r="334" spans="2:28" ht="16.8" customHeight="1" x14ac:dyDescent="0.2">
      <c r="B334" s="158"/>
      <c r="C334" s="161"/>
      <c r="D334" s="164"/>
      <c r="E334" s="168" t="s">
        <v>26</v>
      </c>
      <c r="F334" s="169"/>
      <c r="G334" s="39">
        <v>7</v>
      </c>
      <c r="H334" s="15" t="s">
        <v>38</v>
      </c>
      <c r="I334" s="24">
        <v>959</v>
      </c>
      <c r="J334" s="25">
        <v>1068</v>
      </c>
      <c r="K334" s="25">
        <v>979</v>
      </c>
      <c r="L334" s="25">
        <v>195</v>
      </c>
      <c r="M334" s="36"/>
      <c r="N334" s="36"/>
      <c r="O334" s="25">
        <v>770</v>
      </c>
      <c r="P334" s="25">
        <v>920</v>
      </c>
      <c r="Q334" s="25">
        <v>895</v>
      </c>
      <c r="R334" s="25">
        <v>1102</v>
      </c>
      <c r="S334" s="25">
        <v>932</v>
      </c>
      <c r="T334" s="101">
        <v>956</v>
      </c>
      <c r="U334" s="69">
        <f t="shared" si="170"/>
        <v>8776</v>
      </c>
      <c r="V334" s="54"/>
      <c r="W334" s="54"/>
      <c r="X334" s="54"/>
      <c r="Y334" s="16"/>
      <c r="Z334" s="54"/>
      <c r="AA334" s="54"/>
      <c r="AB334" s="54"/>
    </row>
    <row r="335" spans="2:28" ht="16.8" customHeight="1" x14ac:dyDescent="0.2">
      <c r="B335" s="158"/>
      <c r="C335" s="161"/>
      <c r="D335" s="164"/>
      <c r="E335" s="168" t="s">
        <v>27</v>
      </c>
      <c r="F335" s="169"/>
      <c r="G335" s="30">
        <v>0.95</v>
      </c>
      <c r="H335" s="15" t="s">
        <v>39</v>
      </c>
      <c r="I335" s="24">
        <f>SUM(I333:I334)</f>
        <v>959</v>
      </c>
      <c r="J335" s="25">
        <f t="shared" ref="J335:T335" si="217">SUM(J333:J334)</f>
        <v>1068</v>
      </c>
      <c r="K335" s="25">
        <f t="shared" si="217"/>
        <v>979</v>
      </c>
      <c r="L335" s="25">
        <f t="shared" si="217"/>
        <v>1075</v>
      </c>
      <c r="M335" s="25">
        <f t="shared" si="217"/>
        <v>970</v>
      </c>
      <c r="N335" s="25">
        <f t="shared" si="217"/>
        <v>994</v>
      </c>
      <c r="O335" s="25">
        <f t="shared" si="217"/>
        <v>962</v>
      </c>
      <c r="P335" s="25">
        <f t="shared" si="217"/>
        <v>920</v>
      </c>
      <c r="Q335" s="25">
        <f t="shared" si="217"/>
        <v>895</v>
      </c>
      <c r="R335" s="25">
        <f t="shared" si="217"/>
        <v>1102</v>
      </c>
      <c r="S335" s="25">
        <f t="shared" si="217"/>
        <v>932</v>
      </c>
      <c r="T335" s="101">
        <f t="shared" si="217"/>
        <v>956</v>
      </c>
      <c r="U335" s="107">
        <f t="shared" si="170"/>
        <v>11812</v>
      </c>
      <c r="V335" s="54">
        <f>SUM(K335:T335)</f>
        <v>9785</v>
      </c>
      <c r="W335" s="57">
        <f>U335</f>
        <v>11812</v>
      </c>
      <c r="X335" s="57">
        <f>V335+W335</f>
        <v>21597</v>
      </c>
      <c r="Y335" s="43"/>
      <c r="Z335" s="57"/>
      <c r="AA335" s="57"/>
      <c r="AB335" s="57"/>
    </row>
    <row r="336" spans="2:28" ht="16.8" customHeight="1" x14ac:dyDescent="0.2">
      <c r="B336" s="158"/>
      <c r="C336" s="161"/>
      <c r="D336" s="164"/>
      <c r="E336" s="170" t="s">
        <v>28</v>
      </c>
      <c r="F336" s="53" t="s">
        <v>29</v>
      </c>
      <c r="G336" s="31"/>
      <c r="H336" s="15" t="s">
        <v>31</v>
      </c>
      <c r="I336" s="58">
        <f>ROUNDDOWN($G336*I333+$G337*I334,2)</f>
        <v>0</v>
      </c>
      <c r="J336" s="59">
        <f t="shared" ref="J336:T336" si="218">ROUNDDOWN($G336*J333+$G337*J334,2)</f>
        <v>0</v>
      </c>
      <c r="K336" s="59">
        <f>ROUNDDOWN($G336*K333+$G337*K334,2)</f>
        <v>0</v>
      </c>
      <c r="L336" s="26">
        <f>ROUNDDOWN($G336*L333+$G337*L334,2)</f>
        <v>0</v>
      </c>
      <c r="M336" s="26">
        <f t="shared" si="218"/>
        <v>0</v>
      </c>
      <c r="N336" s="26">
        <f t="shared" si="218"/>
        <v>0</v>
      </c>
      <c r="O336" s="26">
        <f t="shared" si="218"/>
        <v>0</v>
      </c>
      <c r="P336" s="59">
        <f t="shared" si="218"/>
        <v>0</v>
      </c>
      <c r="Q336" s="59">
        <f t="shared" si="218"/>
        <v>0</v>
      </c>
      <c r="R336" s="59">
        <f t="shared" si="218"/>
        <v>0</v>
      </c>
      <c r="S336" s="59">
        <f t="shared" si="218"/>
        <v>0</v>
      </c>
      <c r="T336" s="102">
        <f t="shared" si="218"/>
        <v>0</v>
      </c>
      <c r="U336" s="99">
        <f t="shared" si="170"/>
        <v>0</v>
      </c>
      <c r="V336" s="54"/>
      <c r="W336" s="54"/>
      <c r="X336" s="54"/>
      <c r="Y336" s="16"/>
      <c r="Z336" s="54"/>
      <c r="AA336" s="54"/>
      <c r="AB336" s="54"/>
    </row>
    <row r="337" spans="2:28" ht="16.8" customHeight="1" x14ac:dyDescent="0.2">
      <c r="B337" s="158"/>
      <c r="C337" s="161"/>
      <c r="D337" s="165"/>
      <c r="E337" s="171"/>
      <c r="F337" s="19" t="s">
        <v>30</v>
      </c>
      <c r="G337" s="33"/>
      <c r="H337" s="20" t="s">
        <v>32</v>
      </c>
      <c r="I337" s="60">
        <f>INT(SUM(I332,I336))</f>
        <v>0</v>
      </c>
      <c r="J337" s="61">
        <f t="shared" ref="J337:T337" si="219">INT(SUM(J332,J336))</f>
        <v>0</v>
      </c>
      <c r="K337" s="61">
        <f t="shared" si="219"/>
        <v>0</v>
      </c>
      <c r="L337" s="27">
        <f>INT(SUM(L332,L336))</f>
        <v>0</v>
      </c>
      <c r="M337" s="27">
        <f t="shared" si="219"/>
        <v>0</v>
      </c>
      <c r="N337" s="27">
        <f t="shared" si="219"/>
        <v>0</v>
      </c>
      <c r="O337" s="27">
        <f t="shared" si="219"/>
        <v>0</v>
      </c>
      <c r="P337" s="61">
        <f t="shared" si="219"/>
        <v>0</v>
      </c>
      <c r="Q337" s="61">
        <f t="shared" si="219"/>
        <v>0</v>
      </c>
      <c r="R337" s="61">
        <f t="shared" si="219"/>
        <v>0</v>
      </c>
      <c r="S337" s="61">
        <f t="shared" si="219"/>
        <v>0</v>
      </c>
      <c r="T337" s="103">
        <f t="shared" si="219"/>
        <v>0</v>
      </c>
      <c r="U337" s="42">
        <f t="shared" si="170"/>
        <v>0</v>
      </c>
      <c r="V337" s="62"/>
      <c r="W337" s="54"/>
      <c r="X337" s="54"/>
      <c r="Y337" s="16"/>
      <c r="Z337" s="54">
        <f>SUM(K337:T337)</f>
        <v>0</v>
      </c>
      <c r="AA337" s="54">
        <f>U337</f>
        <v>0</v>
      </c>
      <c r="AB337" s="54">
        <f>Z337+AA337</f>
        <v>0</v>
      </c>
    </row>
    <row r="338" spans="2:28" ht="16.8" customHeight="1" x14ac:dyDescent="0.2">
      <c r="B338" s="158"/>
      <c r="C338" s="161"/>
      <c r="D338" s="160" t="s">
        <v>46</v>
      </c>
      <c r="E338" s="166" t="s">
        <v>47</v>
      </c>
      <c r="F338" s="167"/>
      <c r="G338" s="32"/>
      <c r="H338" s="21" t="s">
        <v>25</v>
      </c>
      <c r="I338" s="22">
        <f>$G338</f>
        <v>0</v>
      </c>
      <c r="J338" s="23">
        <f t="shared" ref="J338:T338" si="220">$G338</f>
        <v>0</v>
      </c>
      <c r="K338" s="23">
        <f t="shared" si="220"/>
        <v>0</v>
      </c>
      <c r="L338" s="23">
        <f t="shared" si="220"/>
        <v>0</v>
      </c>
      <c r="M338" s="23">
        <f t="shared" si="220"/>
        <v>0</v>
      </c>
      <c r="N338" s="23">
        <f t="shared" si="220"/>
        <v>0</v>
      </c>
      <c r="O338" s="23">
        <f t="shared" si="220"/>
        <v>0</v>
      </c>
      <c r="P338" s="23">
        <f t="shared" si="220"/>
        <v>0</v>
      </c>
      <c r="Q338" s="23">
        <f t="shared" si="220"/>
        <v>0</v>
      </c>
      <c r="R338" s="23">
        <f t="shared" si="220"/>
        <v>0</v>
      </c>
      <c r="S338" s="23">
        <f t="shared" si="220"/>
        <v>0</v>
      </c>
      <c r="T338" s="104">
        <f t="shared" si="220"/>
        <v>0</v>
      </c>
      <c r="U338" s="97">
        <f>SUM(I338:T338)</f>
        <v>0</v>
      </c>
      <c r="V338" s="55"/>
      <c r="W338" s="55"/>
      <c r="X338" s="55"/>
      <c r="Y338" s="18"/>
      <c r="Z338" s="55"/>
      <c r="AA338" s="55"/>
      <c r="AB338" s="55"/>
    </row>
    <row r="339" spans="2:28" ht="16.8" customHeight="1" x14ac:dyDescent="0.2">
      <c r="B339" s="158"/>
      <c r="C339" s="161"/>
      <c r="D339" s="161"/>
      <c r="E339" s="168" t="s">
        <v>148</v>
      </c>
      <c r="F339" s="169"/>
      <c r="G339" s="39">
        <v>20</v>
      </c>
      <c r="H339" s="15" t="s">
        <v>39</v>
      </c>
      <c r="I339" s="24">
        <v>4</v>
      </c>
      <c r="J339" s="25">
        <v>17</v>
      </c>
      <c r="K339" s="25">
        <v>24</v>
      </c>
      <c r="L339" s="25">
        <v>26</v>
      </c>
      <c r="M339" s="25">
        <v>23</v>
      </c>
      <c r="N339" s="25">
        <v>24</v>
      </c>
      <c r="O339" s="25">
        <v>20</v>
      </c>
      <c r="P339" s="25">
        <v>5</v>
      </c>
      <c r="Q339" s="25">
        <v>1</v>
      </c>
      <c r="R339" s="25">
        <v>1</v>
      </c>
      <c r="S339" s="25">
        <v>1</v>
      </c>
      <c r="T339" s="101">
        <v>1</v>
      </c>
      <c r="U339" s="107">
        <f>SUM(I339:T339)</f>
        <v>147</v>
      </c>
      <c r="V339" s="54">
        <f>SUM(K339:T339)</f>
        <v>126</v>
      </c>
      <c r="W339" s="54">
        <f>U339</f>
        <v>147</v>
      </c>
      <c r="X339" s="54">
        <f>V339+W339</f>
        <v>273</v>
      </c>
      <c r="Y339" s="16"/>
      <c r="Z339" s="54"/>
      <c r="AA339" s="54"/>
      <c r="AB339" s="54"/>
    </row>
    <row r="340" spans="2:28" ht="16.8" customHeight="1" x14ac:dyDescent="0.2">
      <c r="B340" s="158"/>
      <c r="C340" s="161"/>
      <c r="D340" s="161"/>
      <c r="E340" s="172" t="s">
        <v>48</v>
      </c>
      <c r="F340" s="63" t="s">
        <v>49</v>
      </c>
      <c r="G340" s="51"/>
      <c r="H340" s="15" t="s">
        <v>31</v>
      </c>
      <c r="I340" s="58">
        <f>ROUNDDOWN(IF(I339&gt;120,IF(I339&gt;300,120*$G340+180*$G341+(I339-300)*$G342,120*$G340+(I339-120)*$G341),I339*$G340),2)</f>
        <v>0</v>
      </c>
      <c r="J340" s="59">
        <f t="shared" ref="J340:T340" si="221">ROUNDDOWN(IF(J339&gt;120,IF(J339&gt;300,120*$G340+180*$G341+(J339-300)*$G342,120*$G340+(J339-120)*$G341),J339*$G340),2)</f>
        <v>0</v>
      </c>
      <c r="K340" s="59">
        <f t="shared" si="221"/>
        <v>0</v>
      </c>
      <c r="L340" s="26">
        <f t="shared" si="221"/>
        <v>0</v>
      </c>
      <c r="M340" s="26">
        <f t="shared" si="221"/>
        <v>0</v>
      </c>
      <c r="N340" s="26">
        <f t="shared" si="221"/>
        <v>0</v>
      </c>
      <c r="O340" s="26">
        <f t="shared" si="221"/>
        <v>0</v>
      </c>
      <c r="P340" s="59">
        <f t="shared" si="221"/>
        <v>0</v>
      </c>
      <c r="Q340" s="59">
        <f t="shared" si="221"/>
        <v>0</v>
      </c>
      <c r="R340" s="59">
        <f t="shared" si="221"/>
        <v>0</v>
      </c>
      <c r="S340" s="59">
        <f t="shared" si="221"/>
        <v>0</v>
      </c>
      <c r="T340" s="102">
        <f t="shared" si="221"/>
        <v>0</v>
      </c>
      <c r="U340" s="99">
        <f>SUM(I340:T340)</f>
        <v>0</v>
      </c>
      <c r="V340" s="57"/>
      <c r="W340" s="57"/>
      <c r="X340" s="57"/>
      <c r="Y340" s="43"/>
      <c r="Z340" s="57"/>
      <c r="AA340" s="57"/>
      <c r="AB340" s="57"/>
    </row>
    <row r="341" spans="2:28" ht="16.8" customHeight="1" x14ac:dyDescent="0.2">
      <c r="B341" s="158"/>
      <c r="C341" s="161"/>
      <c r="D341" s="161"/>
      <c r="E341" s="172"/>
      <c r="F341" s="64" t="s">
        <v>50</v>
      </c>
      <c r="G341" s="31"/>
      <c r="H341" s="65" t="s">
        <v>32</v>
      </c>
      <c r="I341" s="66">
        <f>INT(SUM(I338,I340))</f>
        <v>0</v>
      </c>
      <c r="J341" s="67">
        <f>INT(SUM(J338,J340))</f>
        <v>0</v>
      </c>
      <c r="K341" s="67">
        <f t="shared" ref="K341:T341" si="222">INT(SUM(K338,K340))</f>
        <v>0</v>
      </c>
      <c r="L341" s="68">
        <f t="shared" si="222"/>
        <v>0</v>
      </c>
      <c r="M341" s="68">
        <f t="shared" si="222"/>
        <v>0</v>
      </c>
      <c r="N341" s="68">
        <f t="shared" si="222"/>
        <v>0</v>
      </c>
      <c r="O341" s="68">
        <f t="shared" si="222"/>
        <v>0</v>
      </c>
      <c r="P341" s="67">
        <f t="shared" si="222"/>
        <v>0</v>
      </c>
      <c r="Q341" s="67">
        <f t="shared" si="222"/>
        <v>0</v>
      </c>
      <c r="R341" s="67">
        <f t="shared" si="222"/>
        <v>0</v>
      </c>
      <c r="S341" s="67">
        <f t="shared" si="222"/>
        <v>0</v>
      </c>
      <c r="T341" s="105">
        <f t="shared" si="222"/>
        <v>0</v>
      </c>
      <c r="U341" s="69">
        <f>SUM(I341:T341)</f>
        <v>0</v>
      </c>
      <c r="V341" s="54"/>
      <c r="W341" s="54"/>
      <c r="X341" s="54"/>
      <c r="Y341" s="16"/>
      <c r="Z341" s="54">
        <f>SUM(K341:T341)</f>
        <v>0</v>
      </c>
      <c r="AA341" s="54">
        <f>U341</f>
        <v>0</v>
      </c>
      <c r="AB341" s="54">
        <f>Z341+AA341</f>
        <v>0</v>
      </c>
    </row>
    <row r="342" spans="2:28" ht="16.8" customHeight="1" x14ac:dyDescent="0.2">
      <c r="B342" s="159"/>
      <c r="C342" s="162"/>
      <c r="D342" s="162"/>
      <c r="E342" s="173"/>
      <c r="F342" s="70" t="s">
        <v>51</v>
      </c>
      <c r="G342" s="33"/>
      <c r="H342" s="71"/>
      <c r="I342" s="72"/>
      <c r="J342" s="73"/>
      <c r="K342" s="73"/>
      <c r="L342" s="74"/>
      <c r="M342" s="74"/>
      <c r="N342" s="74"/>
      <c r="O342" s="74"/>
      <c r="P342" s="73"/>
      <c r="Q342" s="73"/>
      <c r="R342" s="73"/>
      <c r="S342" s="73"/>
      <c r="T342" s="106"/>
      <c r="U342" s="108"/>
      <c r="V342" s="54"/>
      <c r="W342" s="54"/>
      <c r="X342" s="54"/>
      <c r="Y342" s="16"/>
      <c r="Z342" s="54"/>
      <c r="AA342" s="54"/>
      <c r="AB342" s="54"/>
    </row>
    <row r="343" spans="2:28" ht="16.8" customHeight="1" x14ac:dyDescent="0.2">
      <c r="B343" s="157">
        <f>B332+1</f>
        <v>31</v>
      </c>
      <c r="C343" s="160" t="s">
        <v>83</v>
      </c>
      <c r="D343" s="163" t="s">
        <v>45</v>
      </c>
      <c r="E343" s="166" t="s">
        <v>24</v>
      </c>
      <c r="F343" s="167"/>
      <c r="G343" s="32"/>
      <c r="H343" s="21" t="s">
        <v>25</v>
      </c>
      <c r="I343" s="22">
        <f>ROUNDDOWN($G343*$G345*$G346,2)</f>
        <v>0</v>
      </c>
      <c r="J343" s="22">
        <f t="shared" ref="J343:T343" si="223">ROUNDDOWN($G343*$G345*$G346,2)</f>
        <v>0</v>
      </c>
      <c r="K343" s="22">
        <f t="shared" si="223"/>
        <v>0</v>
      </c>
      <c r="L343" s="22">
        <f t="shared" si="223"/>
        <v>0</v>
      </c>
      <c r="M343" s="22">
        <f t="shared" si="223"/>
        <v>0</v>
      </c>
      <c r="N343" s="22">
        <f t="shared" si="223"/>
        <v>0</v>
      </c>
      <c r="O343" s="22">
        <f t="shared" si="223"/>
        <v>0</v>
      </c>
      <c r="P343" s="22">
        <f t="shared" si="223"/>
        <v>0</v>
      </c>
      <c r="Q343" s="22">
        <f t="shared" si="223"/>
        <v>0</v>
      </c>
      <c r="R343" s="22">
        <f t="shared" si="223"/>
        <v>0</v>
      </c>
      <c r="S343" s="22">
        <f t="shared" si="223"/>
        <v>0</v>
      </c>
      <c r="T343" s="96">
        <f t="shared" si="223"/>
        <v>0</v>
      </c>
      <c r="U343" s="97">
        <f t="shared" si="170"/>
        <v>0</v>
      </c>
      <c r="V343" s="55"/>
      <c r="W343" s="55"/>
      <c r="X343" s="55"/>
      <c r="Y343" s="18"/>
      <c r="Z343" s="55"/>
      <c r="AA343" s="55"/>
      <c r="AB343" s="55"/>
    </row>
    <row r="344" spans="2:28" ht="16.8" customHeight="1" x14ac:dyDescent="0.2">
      <c r="B344" s="158"/>
      <c r="C344" s="161"/>
      <c r="D344" s="164"/>
      <c r="E344" s="52" t="s">
        <v>36</v>
      </c>
      <c r="F344" s="56"/>
      <c r="G344" s="121" t="s">
        <v>145</v>
      </c>
      <c r="H344" s="15" t="s">
        <v>37</v>
      </c>
      <c r="I344" s="50"/>
      <c r="J344" s="36"/>
      <c r="K344" s="37"/>
      <c r="L344" s="28">
        <v>986</v>
      </c>
      <c r="M344" s="28">
        <v>777</v>
      </c>
      <c r="N344" s="28">
        <v>1169</v>
      </c>
      <c r="O344" s="28">
        <v>224</v>
      </c>
      <c r="P344" s="37"/>
      <c r="Q344" s="37"/>
      <c r="R344" s="37"/>
      <c r="S344" s="37"/>
      <c r="T344" s="100"/>
      <c r="U344" s="69">
        <f t="shared" si="170"/>
        <v>3156</v>
      </c>
      <c r="V344" s="55"/>
      <c r="W344" s="55"/>
      <c r="X344" s="55"/>
      <c r="Y344" s="18"/>
      <c r="Z344" s="55"/>
      <c r="AA344" s="55"/>
      <c r="AB344" s="55"/>
    </row>
    <row r="345" spans="2:28" ht="16.8" customHeight="1" x14ac:dyDescent="0.2">
      <c r="B345" s="158"/>
      <c r="C345" s="161"/>
      <c r="D345" s="164"/>
      <c r="E345" s="168" t="s">
        <v>26</v>
      </c>
      <c r="F345" s="169"/>
      <c r="G345" s="39">
        <v>13</v>
      </c>
      <c r="H345" s="15" t="s">
        <v>38</v>
      </c>
      <c r="I345" s="24">
        <v>728</v>
      </c>
      <c r="J345" s="25">
        <v>1370</v>
      </c>
      <c r="K345" s="25">
        <v>1607</v>
      </c>
      <c r="L345" s="25">
        <v>219</v>
      </c>
      <c r="M345" s="36"/>
      <c r="N345" s="36"/>
      <c r="O345" s="25">
        <v>934</v>
      </c>
      <c r="P345" s="25">
        <v>591</v>
      </c>
      <c r="Q345" s="25">
        <v>570</v>
      </c>
      <c r="R345" s="25">
        <v>780</v>
      </c>
      <c r="S345" s="25">
        <v>628</v>
      </c>
      <c r="T345" s="101">
        <v>655</v>
      </c>
      <c r="U345" s="69">
        <f t="shared" si="170"/>
        <v>8082</v>
      </c>
      <c r="V345" s="54"/>
      <c r="W345" s="54"/>
      <c r="X345" s="54"/>
      <c r="Y345" s="16"/>
      <c r="Z345" s="54"/>
      <c r="AA345" s="54"/>
      <c r="AB345" s="54"/>
    </row>
    <row r="346" spans="2:28" ht="16.8" customHeight="1" x14ac:dyDescent="0.2">
      <c r="B346" s="158"/>
      <c r="C346" s="161"/>
      <c r="D346" s="164"/>
      <c r="E346" s="168" t="s">
        <v>27</v>
      </c>
      <c r="F346" s="169"/>
      <c r="G346" s="30">
        <v>0.95</v>
      </c>
      <c r="H346" s="15" t="s">
        <v>39</v>
      </c>
      <c r="I346" s="24">
        <f>SUM(I344:I345)</f>
        <v>728</v>
      </c>
      <c r="J346" s="25">
        <f t="shared" ref="J346:T346" si="224">SUM(J344:J345)</f>
        <v>1370</v>
      </c>
      <c r="K346" s="25">
        <f t="shared" si="224"/>
        <v>1607</v>
      </c>
      <c r="L346" s="25">
        <f t="shared" si="224"/>
        <v>1205</v>
      </c>
      <c r="M346" s="25">
        <f t="shared" si="224"/>
        <v>777</v>
      </c>
      <c r="N346" s="25">
        <f t="shared" si="224"/>
        <v>1169</v>
      </c>
      <c r="O346" s="25">
        <f t="shared" si="224"/>
        <v>1158</v>
      </c>
      <c r="P346" s="25">
        <f t="shared" si="224"/>
        <v>591</v>
      </c>
      <c r="Q346" s="25">
        <f t="shared" si="224"/>
        <v>570</v>
      </c>
      <c r="R346" s="25">
        <f t="shared" si="224"/>
        <v>780</v>
      </c>
      <c r="S346" s="25">
        <f t="shared" si="224"/>
        <v>628</v>
      </c>
      <c r="T346" s="101">
        <f t="shared" si="224"/>
        <v>655</v>
      </c>
      <c r="U346" s="107">
        <f t="shared" si="170"/>
        <v>11238</v>
      </c>
      <c r="V346" s="54">
        <f>SUM(K346:T346)</f>
        <v>9140</v>
      </c>
      <c r="W346" s="57">
        <f>U346</f>
        <v>11238</v>
      </c>
      <c r="X346" s="57">
        <f>V346+W346</f>
        <v>20378</v>
      </c>
      <c r="Y346" s="43"/>
      <c r="Z346" s="57"/>
      <c r="AA346" s="57"/>
      <c r="AB346" s="57"/>
    </row>
    <row r="347" spans="2:28" ht="16.8" customHeight="1" x14ac:dyDescent="0.2">
      <c r="B347" s="158"/>
      <c r="C347" s="161"/>
      <c r="D347" s="164"/>
      <c r="E347" s="170" t="s">
        <v>28</v>
      </c>
      <c r="F347" s="53" t="s">
        <v>29</v>
      </c>
      <c r="G347" s="31"/>
      <c r="H347" s="15" t="s">
        <v>31</v>
      </c>
      <c r="I347" s="58">
        <f>ROUNDDOWN($G347*I344+$G348*I345,2)</f>
        <v>0</v>
      </c>
      <c r="J347" s="59">
        <f t="shared" ref="J347:T347" si="225">ROUNDDOWN($G347*J344+$G348*J345,2)</f>
        <v>0</v>
      </c>
      <c r="K347" s="59">
        <f t="shared" si="225"/>
        <v>0</v>
      </c>
      <c r="L347" s="26">
        <f t="shared" si="225"/>
        <v>0</v>
      </c>
      <c r="M347" s="26">
        <f t="shared" si="225"/>
        <v>0</v>
      </c>
      <c r="N347" s="26">
        <f t="shared" si="225"/>
        <v>0</v>
      </c>
      <c r="O347" s="26">
        <f t="shared" si="225"/>
        <v>0</v>
      </c>
      <c r="P347" s="59">
        <f t="shared" si="225"/>
        <v>0</v>
      </c>
      <c r="Q347" s="59">
        <f t="shared" si="225"/>
        <v>0</v>
      </c>
      <c r="R347" s="59">
        <f t="shared" si="225"/>
        <v>0</v>
      </c>
      <c r="S347" s="59">
        <f t="shared" si="225"/>
        <v>0</v>
      </c>
      <c r="T347" s="102">
        <f t="shared" si="225"/>
        <v>0</v>
      </c>
      <c r="U347" s="99">
        <f t="shared" si="170"/>
        <v>0</v>
      </c>
      <c r="V347" s="54"/>
      <c r="W347" s="54"/>
      <c r="X347" s="54"/>
      <c r="Y347" s="16"/>
      <c r="Z347" s="54"/>
      <c r="AA347" s="54"/>
      <c r="AB347" s="54"/>
    </row>
    <row r="348" spans="2:28" ht="16.8" customHeight="1" x14ac:dyDescent="0.2">
      <c r="B348" s="158"/>
      <c r="C348" s="161"/>
      <c r="D348" s="165"/>
      <c r="E348" s="171"/>
      <c r="F348" s="19" t="s">
        <v>30</v>
      </c>
      <c r="G348" s="33"/>
      <c r="H348" s="20" t="s">
        <v>32</v>
      </c>
      <c r="I348" s="60">
        <f>INT(SUM(I343,I347))</f>
        <v>0</v>
      </c>
      <c r="J348" s="61">
        <f t="shared" ref="J348:T348" si="226">INT(SUM(J343,J347))</f>
        <v>0</v>
      </c>
      <c r="K348" s="61">
        <f t="shared" si="226"/>
        <v>0</v>
      </c>
      <c r="L348" s="27">
        <f t="shared" si="226"/>
        <v>0</v>
      </c>
      <c r="M348" s="27">
        <f t="shared" si="226"/>
        <v>0</v>
      </c>
      <c r="N348" s="27">
        <f t="shared" si="226"/>
        <v>0</v>
      </c>
      <c r="O348" s="27">
        <f t="shared" si="226"/>
        <v>0</v>
      </c>
      <c r="P348" s="61">
        <f t="shared" si="226"/>
        <v>0</v>
      </c>
      <c r="Q348" s="61">
        <f t="shared" si="226"/>
        <v>0</v>
      </c>
      <c r="R348" s="61">
        <f t="shared" si="226"/>
        <v>0</v>
      </c>
      <c r="S348" s="61">
        <f t="shared" si="226"/>
        <v>0</v>
      </c>
      <c r="T348" s="103">
        <f t="shared" si="226"/>
        <v>0</v>
      </c>
      <c r="U348" s="42">
        <f t="shared" si="170"/>
        <v>0</v>
      </c>
      <c r="V348" s="62"/>
      <c r="W348" s="54"/>
      <c r="X348" s="54"/>
      <c r="Y348" s="16"/>
      <c r="Z348" s="54">
        <f>SUM(K348:T348)</f>
        <v>0</v>
      </c>
      <c r="AA348" s="54">
        <f>U348</f>
        <v>0</v>
      </c>
      <c r="AB348" s="54">
        <f>Z348+AA348</f>
        <v>0</v>
      </c>
    </row>
    <row r="349" spans="2:28" ht="16.8" customHeight="1" x14ac:dyDescent="0.2">
      <c r="B349" s="158"/>
      <c r="C349" s="161"/>
      <c r="D349" s="160" t="s">
        <v>46</v>
      </c>
      <c r="E349" s="166" t="s">
        <v>47</v>
      </c>
      <c r="F349" s="167"/>
      <c r="G349" s="32"/>
      <c r="H349" s="21" t="s">
        <v>25</v>
      </c>
      <c r="I349" s="22">
        <f>$G349</f>
        <v>0</v>
      </c>
      <c r="J349" s="23">
        <f t="shared" ref="J349:T349" si="227">$G349</f>
        <v>0</v>
      </c>
      <c r="K349" s="23">
        <f t="shared" si="227"/>
        <v>0</v>
      </c>
      <c r="L349" s="23">
        <f t="shared" si="227"/>
        <v>0</v>
      </c>
      <c r="M349" s="23">
        <f t="shared" si="227"/>
        <v>0</v>
      </c>
      <c r="N349" s="23">
        <f t="shared" si="227"/>
        <v>0</v>
      </c>
      <c r="O349" s="23">
        <f t="shared" si="227"/>
        <v>0</v>
      </c>
      <c r="P349" s="23">
        <f t="shared" si="227"/>
        <v>0</v>
      </c>
      <c r="Q349" s="23">
        <f t="shared" si="227"/>
        <v>0</v>
      </c>
      <c r="R349" s="23">
        <f t="shared" si="227"/>
        <v>0</v>
      </c>
      <c r="S349" s="23">
        <f t="shared" si="227"/>
        <v>0</v>
      </c>
      <c r="T349" s="104">
        <f t="shared" si="227"/>
        <v>0</v>
      </c>
      <c r="U349" s="97">
        <f>SUM(I349:T349)</f>
        <v>0</v>
      </c>
      <c r="V349" s="55"/>
      <c r="W349" s="55"/>
      <c r="X349" s="55"/>
      <c r="Y349" s="18"/>
      <c r="Z349" s="55"/>
      <c r="AA349" s="55"/>
      <c r="AB349" s="55"/>
    </row>
    <row r="350" spans="2:28" ht="16.8" customHeight="1" x14ac:dyDescent="0.2">
      <c r="B350" s="158"/>
      <c r="C350" s="161"/>
      <c r="D350" s="161"/>
      <c r="E350" s="168" t="s">
        <v>148</v>
      </c>
      <c r="F350" s="169"/>
      <c r="G350" s="39">
        <v>50</v>
      </c>
      <c r="H350" s="15" t="s">
        <v>39</v>
      </c>
      <c r="I350" s="24">
        <v>241</v>
      </c>
      <c r="J350" s="25">
        <v>265</v>
      </c>
      <c r="K350" s="25">
        <v>294</v>
      </c>
      <c r="L350" s="25">
        <v>320</v>
      </c>
      <c r="M350" s="25">
        <v>440</v>
      </c>
      <c r="N350" s="25">
        <v>450</v>
      </c>
      <c r="O350" s="25">
        <v>255</v>
      </c>
      <c r="P350" s="25">
        <v>230</v>
      </c>
      <c r="Q350" s="25">
        <v>226</v>
      </c>
      <c r="R350" s="25">
        <v>280</v>
      </c>
      <c r="S350" s="25">
        <v>239</v>
      </c>
      <c r="T350" s="101">
        <v>234</v>
      </c>
      <c r="U350" s="107">
        <f>SUM(I350:T350)</f>
        <v>3474</v>
      </c>
      <c r="V350" s="54">
        <f>SUM(K350:T350)</f>
        <v>2968</v>
      </c>
      <c r="W350" s="54">
        <f>U350</f>
        <v>3474</v>
      </c>
      <c r="X350" s="54">
        <f>V350+W350</f>
        <v>6442</v>
      </c>
      <c r="Y350" s="16"/>
      <c r="Z350" s="54"/>
      <c r="AA350" s="54"/>
      <c r="AB350" s="54"/>
    </row>
    <row r="351" spans="2:28" ht="16.8" customHeight="1" x14ac:dyDescent="0.2">
      <c r="B351" s="158"/>
      <c r="C351" s="161"/>
      <c r="D351" s="161"/>
      <c r="E351" s="172" t="s">
        <v>48</v>
      </c>
      <c r="F351" s="63" t="s">
        <v>49</v>
      </c>
      <c r="G351" s="51"/>
      <c r="H351" s="15" t="s">
        <v>31</v>
      </c>
      <c r="I351" s="58">
        <f>ROUNDDOWN(IF(I350&gt;120,IF(I350&gt;300,120*$G351+180*$G352+(I350-300)*$G353,120*$G351+(I350-120)*$G352),I350*$G351),2)</f>
        <v>0</v>
      </c>
      <c r="J351" s="59">
        <f t="shared" ref="J351:T351" si="228">ROUNDDOWN(IF(J350&gt;120,IF(J350&gt;300,120*$G351+180*$G352+(J350-300)*$G353,120*$G351+(J350-120)*$G352),J350*$G351),2)</f>
        <v>0</v>
      </c>
      <c r="K351" s="59">
        <f t="shared" si="228"/>
        <v>0</v>
      </c>
      <c r="L351" s="26">
        <f t="shared" si="228"/>
        <v>0</v>
      </c>
      <c r="M351" s="26">
        <f t="shared" si="228"/>
        <v>0</v>
      </c>
      <c r="N351" s="26">
        <f t="shared" si="228"/>
        <v>0</v>
      </c>
      <c r="O351" s="26">
        <f t="shared" si="228"/>
        <v>0</v>
      </c>
      <c r="P351" s="59">
        <f t="shared" si="228"/>
        <v>0</v>
      </c>
      <c r="Q351" s="59">
        <f t="shared" si="228"/>
        <v>0</v>
      </c>
      <c r="R351" s="59">
        <f t="shared" si="228"/>
        <v>0</v>
      </c>
      <c r="S351" s="59">
        <f t="shared" si="228"/>
        <v>0</v>
      </c>
      <c r="T351" s="102">
        <f t="shared" si="228"/>
        <v>0</v>
      </c>
      <c r="U351" s="99">
        <f>SUM(I351:T351)</f>
        <v>0</v>
      </c>
      <c r="V351" s="57"/>
      <c r="W351" s="57"/>
      <c r="X351" s="57"/>
      <c r="Y351" s="43"/>
      <c r="Z351" s="57"/>
      <c r="AA351" s="57"/>
      <c r="AB351" s="57"/>
    </row>
    <row r="352" spans="2:28" ht="16.8" customHeight="1" x14ac:dyDescent="0.2">
      <c r="B352" s="158"/>
      <c r="C352" s="161"/>
      <c r="D352" s="161"/>
      <c r="E352" s="172"/>
      <c r="F352" s="64" t="s">
        <v>50</v>
      </c>
      <c r="G352" s="31"/>
      <c r="H352" s="65" t="s">
        <v>32</v>
      </c>
      <c r="I352" s="66">
        <f>INT(SUM(I349,I351))</f>
        <v>0</v>
      </c>
      <c r="J352" s="67">
        <f>INT(SUM(J349,J351))</f>
        <v>0</v>
      </c>
      <c r="K352" s="67">
        <f t="shared" ref="K352:T352" si="229">INT(SUM(K349,K351))</f>
        <v>0</v>
      </c>
      <c r="L352" s="68">
        <f t="shared" si="229"/>
        <v>0</v>
      </c>
      <c r="M352" s="68">
        <f t="shared" si="229"/>
        <v>0</v>
      </c>
      <c r="N352" s="68">
        <f t="shared" si="229"/>
        <v>0</v>
      </c>
      <c r="O352" s="68">
        <f t="shared" si="229"/>
        <v>0</v>
      </c>
      <c r="P352" s="67">
        <f t="shared" si="229"/>
        <v>0</v>
      </c>
      <c r="Q352" s="67">
        <f t="shared" si="229"/>
        <v>0</v>
      </c>
      <c r="R352" s="67">
        <f t="shared" si="229"/>
        <v>0</v>
      </c>
      <c r="S352" s="67">
        <f t="shared" si="229"/>
        <v>0</v>
      </c>
      <c r="T352" s="105">
        <f t="shared" si="229"/>
        <v>0</v>
      </c>
      <c r="U352" s="69">
        <f>SUM(I352:T352)</f>
        <v>0</v>
      </c>
      <c r="V352" s="54"/>
      <c r="W352" s="54"/>
      <c r="X352" s="54"/>
      <c r="Y352" s="16"/>
      <c r="Z352" s="54">
        <f>SUM(K352:T352)</f>
        <v>0</v>
      </c>
      <c r="AA352" s="54">
        <f>U352</f>
        <v>0</v>
      </c>
      <c r="AB352" s="54">
        <f>Z352+AA352</f>
        <v>0</v>
      </c>
    </row>
    <row r="353" spans="2:28" ht="16.8" customHeight="1" x14ac:dyDescent="0.2">
      <c r="B353" s="159"/>
      <c r="C353" s="162"/>
      <c r="D353" s="162"/>
      <c r="E353" s="173"/>
      <c r="F353" s="70" t="s">
        <v>51</v>
      </c>
      <c r="G353" s="33"/>
      <c r="H353" s="71"/>
      <c r="I353" s="72"/>
      <c r="J353" s="73"/>
      <c r="K353" s="73"/>
      <c r="L353" s="74"/>
      <c r="M353" s="74"/>
      <c r="N353" s="74"/>
      <c r="O353" s="74"/>
      <c r="P353" s="73"/>
      <c r="Q353" s="73"/>
      <c r="R353" s="73"/>
      <c r="S353" s="73"/>
      <c r="T353" s="106"/>
      <c r="U353" s="108"/>
      <c r="V353" s="54"/>
      <c r="W353" s="54"/>
      <c r="X353" s="54"/>
      <c r="Y353" s="16"/>
      <c r="Z353" s="54"/>
      <c r="AA353" s="54"/>
      <c r="AB353" s="54"/>
    </row>
    <row r="354" spans="2:28" ht="16.8" customHeight="1" x14ac:dyDescent="0.2">
      <c r="B354" s="157">
        <f>B343+1</f>
        <v>32</v>
      </c>
      <c r="C354" s="160" t="s">
        <v>84</v>
      </c>
      <c r="D354" s="163" t="s">
        <v>45</v>
      </c>
      <c r="E354" s="166" t="s">
        <v>24</v>
      </c>
      <c r="F354" s="167"/>
      <c r="G354" s="32"/>
      <c r="H354" s="21" t="s">
        <v>25</v>
      </c>
      <c r="I354" s="22">
        <f>ROUNDDOWN($G354*$G356*$G357,2)</f>
        <v>0</v>
      </c>
      <c r="J354" s="22">
        <f t="shared" ref="J354:T354" si="230">ROUNDDOWN($G354*$G356*$G357,2)</f>
        <v>0</v>
      </c>
      <c r="K354" s="22">
        <f t="shared" si="230"/>
        <v>0</v>
      </c>
      <c r="L354" s="22">
        <f t="shared" si="230"/>
        <v>0</v>
      </c>
      <c r="M354" s="22">
        <f t="shared" si="230"/>
        <v>0</v>
      </c>
      <c r="N354" s="22">
        <f t="shared" si="230"/>
        <v>0</v>
      </c>
      <c r="O354" s="22">
        <f t="shared" si="230"/>
        <v>0</v>
      </c>
      <c r="P354" s="22">
        <f t="shared" si="230"/>
        <v>0</v>
      </c>
      <c r="Q354" s="22">
        <f t="shared" si="230"/>
        <v>0</v>
      </c>
      <c r="R354" s="22">
        <f t="shared" si="230"/>
        <v>0</v>
      </c>
      <c r="S354" s="22">
        <f t="shared" si="230"/>
        <v>0</v>
      </c>
      <c r="T354" s="96">
        <f t="shared" si="230"/>
        <v>0</v>
      </c>
      <c r="U354" s="97">
        <f t="shared" si="170"/>
        <v>0</v>
      </c>
      <c r="V354" s="55"/>
      <c r="W354" s="55"/>
      <c r="X354" s="55"/>
      <c r="Y354" s="18"/>
      <c r="Z354" s="55"/>
      <c r="AA354" s="55"/>
      <c r="AB354" s="55"/>
    </row>
    <row r="355" spans="2:28" ht="16.8" customHeight="1" x14ac:dyDescent="0.2">
      <c r="B355" s="158"/>
      <c r="C355" s="161"/>
      <c r="D355" s="164"/>
      <c r="E355" s="52" t="s">
        <v>36</v>
      </c>
      <c r="F355" s="56"/>
      <c r="G355" s="121" t="s">
        <v>145</v>
      </c>
      <c r="H355" s="15" t="s">
        <v>37</v>
      </c>
      <c r="I355" s="50"/>
      <c r="J355" s="36"/>
      <c r="K355" s="37"/>
      <c r="L355" s="28">
        <v>5</v>
      </c>
      <c r="M355" s="28">
        <v>5</v>
      </c>
      <c r="N355" s="28">
        <v>6</v>
      </c>
      <c r="O355" s="28">
        <v>1</v>
      </c>
      <c r="P355" s="37"/>
      <c r="Q355" s="37"/>
      <c r="R355" s="37"/>
      <c r="S355" s="37"/>
      <c r="T355" s="100"/>
      <c r="U355" s="69">
        <f t="shared" si="170"/>
        <v>17</v>
      </c>
      <c r="V355" s="55"/>
      <c r="W355" s="55"/>
      <c r="X355" s="55"/>
      <c r="Y355" s="18"/>
      <c r="Z355" s="55"/>
      <c r="AA355" s="55"/>
      <c r="AB355" s="55"/>
    </row>
    <row r="356" spans="2:28" ht="16.8" customHeight="1" x14ac:dyDescent="0.2">
      <c r="B356" s="158"/>
      <c r="C356" s="161"/>
      <c r="D356" s="164"/>
      <c r="E356" s="168" t="s">
        <v>26</v>
      </c>
      <c r="F356" s="169"/>
      <c r="G356" s="39">
        <v>1</v>
      </c>
      <c r="H356" s="15" t="s">
        <v>38</v>
      </c>
      <c r="I356" s="24">
        <v>6</v>
      </c>
      <c r="J356" s="25">
        <v>6</v>
      </c>
      <c r="K356" s="25">
        <v>5</v>
      </c>
      <c r="L356" s="25">
        <v>1</v>
      </c>
      <c r="M356" s="36"/>
      <c r="N356" s="36"/>
      <c r="O356" s="25">
        <v>5</v>
      </c>
      <c r="P356" s="25">
        <v>6</v>
      </c>
      <c r="Q356" s="25">
        <v>6</v>
      </c>
      <c r="R356" s="25">
        <v>7</v>
      </c>
      <c r="S356" s="25">
        <v>6</v>
      </c>
      <c r="T356" s="101">
        <v>6</v>
      </c>
      <c r="U356" s="69">
        <f t="shared" si="170"/>
        <v>54</v>
      </c>
      <c r="V356" s="54"/>
      <c r="W356" s="54"/>
      <c r="X356" s="54"/>
      <c r="Y356" s="16"/>
      <c r="Z356" s="54"/>
      <c r="AA356" s="54"/>
      <c r="AB356" s="54"/>
    </row>
    <row r="357" spans="2:28" ht="16.8" customHeight="1" x14ac:dyDescent="0.2">
      <c r="B357" s="158"/>
      <c r="C357" s="161"/>
      <c r="D357" s="164"/>
      <c r="E357" s="168" t="s">
        <v>27</v>
      </c>
      <c r="F357" s="169"/>
      <c r="G357" s="30">
        <v>0.95</v>
      </c>
      <c r="H357" s="15" t="s">
        <v>39</v>
      </c>
      <c r="I357" s="24">
        <f>SUM(I355:I356)</f>
        <v>6</v>
      </c>
      <c r="J357" s="25">
        <f t="shared" ref="J357:T357" si="231">SUM(J355:J356)</f>
        <v>6</v>
      </c>
      <c r="K357" s="25">
        <f t="shared" si="231"/>
        <v>5</v>
      </c>
      <c r="L357" s="25">
        <f t="shared" si="231"/>
        <v>6</v>
      </c>
      <c r="M357" s="25">
        <f t="shared" si="231"/>
        <v>5</v>
      </c>
      <c r="N357" s="25">
        <f t="shared" si="231"/>
        <v>6</v>
      </c>
      <c r="O357" s="25">
        <f t="shared" si="231"/>
        <v>6</v>
      </c>
      <c r="P357" s="25">
        <f t="shared" si="231"/>
        <v>6</v>
      </c>
      <c r="Q357" s="25">
        <f t="shared" si="231"/>
        <v>6</v>
      </c>
      <c r="R357" s="25">
        <f t="shared" si="231"/>
        <v>7</v>
      </c>
      <c r="S357" s="25">
        <f t="shared" si="231"/>
        <v>6</v>
      </c>
      <c r="T357" s="101">
        <f t="shared" si="231"/>
        <v>6</v>
      </c>
      <c r="U357" s="107">
        <f t="shared" si="170"/>
        <v>71</v>
      </c>
      <c r="V357" s="54">
        <f>SUM(K357:T357)</f>
        <v>59</v>
      </c>
      <c r="W357" s="57">
        <f>U357</f>
        <v>71</v>
      </c>
      <c r="X357" s="57">
        <f>V357+W357</f>
        <v>130</v>
      </c>
      <c r="Y357" s="43"/>
      <c r="Z357" s="57"/>
      <c r="AA357" s="57"/>
      <c r="AB357" s="57"/>
    </row>
    <row r="358" spans="2:28" ht="16.8" customHeight="1" x14ac:dyDescent="0.2">
      <c r="B358" s="158"/>
      <c r="C358" s="161"/>
      <c r="D358" s="164"/>
      <c r="E358" s="170" t="s">
        <v>28</v>
      </c>
      <c r="F358" s="53" t="s">
        <v>29</v>
      </c>
      <c r="G358" s="31"/>
      <c r="H358" s="15" t="s">
        <v>31</v>
      </c>
      <c r="I358" s="58">
        <f>ROUNDDOWN($G358*I355+$G359*I356,2)</f>
        <v>0</v>
      </c>
      <c r="J358" s="58">
        <f>ROUNDDOWN($G358*J355+$G359*J356,2)</f>
        <v>0</v>
      </c>
      <c r="K358" s="58">
        <f t="shared" ref="K358:T358" si="232">ROUNDDOWN($G358*K355+$G359*K356,2)</f>
        <v>0</v>
      </c>
      <c r="L358" s="58">
        <f t="shared" si="232"/>
        <v>0</v>
      </c>
      <c r="M358" s="58">
        <f t="shared" si="232"/>
        <v>0</v>
      </c>
      <c r="N358" s="58">
        <f t="shared" si="232"/>
        <v>0</v>
      </c>
      <c r="O358" s="58">
        <f>ROUNDDOWN($G358*O355+$G359*O356,2)</f>
        <v>0</v>
      </c>
      <c r="P358" s="58">
        <f t="shared" si="232"/>
        <v>0</v>
      </c>
      <c r="Q358" s="58">
        <f t="shared" si="232"/>
        <v>0</v>
      </c>
      <c r="R358" s="58">
        <f t="shared" si="232"/>
        <v>0</v>
      </c>
      <c r="S358" s="58">
        <f t="shared" si="232"/>
        <v>0</v>
      </c>
      <c r="T358" s="98">
        <f t="shared" si="232"/>
        <v>0</v>
      </c>
      <c r="U358" s="99">
        <f t="shared" si="170"/>
        <v>0</v>
      </c>
      <c r="V358" s="54"/>
      <c r="W358" s="54"/>
      <c r="X358" s="54"/>
      <c r="Y358" s="16"/>
      <c r="Z358" s="54"/>
      <c r="AA358" s="54"/>
      <c r="AB358" s="54"/>
    </row>
    <row r="359" spans="2:28" ht="16.8" customHeight="1" x14ac:dyDescent="0.2">
      <c r="B359" s="158"/>
      <c r="C359" s="161"/>
      <c r="D359" s="165"/>
      <c r="E359" s="171"/>
      <c r="F359" s="19" t="s">
        <v>30</v>
      </c>
      <c r="G359" s="33"/>
      <c r="H359" s="20" t="s">
        <v>32</v>
      </c>
      <c r="I359" s="60">
        <f>INT(SUM(I354,I358))</f>
        <v>0</v>
      </c>
      <c r="J359" s="61">
        <f t="shared" ref="J359:T359" si="233">INT(SUM(J354,J358))</f>
        <v>0</v>
      </c>
      <c r="K359" s="61">
        <f t="shared" si="233"/>
        <v>0</v>
      </c>
      <c r="L359" s="27">
        <f t="shared" si="233"/>
        <v>0</v>
      </c>
      <c r="M359" s="27">
        <f t="shared" si="233"/>
        <v>0</v>
      </c>
      <c r="N359" s="27">
        <f t="shared" si="233"/>
        <v>0</v>
      </c>
      <c r="O359" s="27">
        <f t="shared" si="233"/>
        <v>0</v>
      </c>
      <c r="P359" s="61">
        <f t="shared" si="233"/>
        <v>0</v>
      </c>
      <c r="Q359" s="61">
        <f t="shared" si="233"/>
        <v>0</v>
      </c>
      <c r="R359" s="61">
        <f t="shared" si="233"/>
        <v>0</v>
      </c>
      <c r="S359" s="61">
        <f t="shared" si="233"/>
        <v>0</v>
      </c>
      <c r="T359" s="103">
        <f t="shared" si="233"/>
        <v>0</v>
      </c>
      <c r="U359" s="42">
        <f t="shared" si="170"/>
        <v>0</v>
      </c>
      <c r="V359" s="62"/>
      <c r="W359" s="54"/>
      <c r="X359" s="54"/>
      <c r="Y359" s="16"/>
      <c r="Z359" s="54">
        <f>SUM(K359:T359)</f>
        <v>0</v>
      </c>
      <c r="AA359" s="54">
        <f>U359</f>
        <v>0</v>
      </c>
      <c r="AB359" s="54">
        <f>Z359+AA359</f>
        <v>0</v>
      </c>
    </row>
    <row r="360" spans="2:28" ht="16.8" customHeight="1" x14ac:dyDescent="0.2">
      <c r="B360" s="158"/>
      <c r="C360" s="161"/>
      <c r="D360" s="160" t="s">
        <v>46</v>
      </c>
      <c r="E360" s="166" t="s">
        <v>47</v>
      </c>
      <c r="F360" s="167"/>
      <c r="G360" s="32"/>
      <c r="H360" s="21" t="s">
        <v>25</v>
      </c>
      <c r="I360" s="22">
        <f>$G360</f>
        <v>0</v>
      </c>
      <c r="J360" s="23">
        <f t="shared" ref="J360:T360" si="234">$G360</f>
        <v>0</v>
      </c>
      <c r="K360" s="23">
        <f t="shared" si="234"/>
        <v>0</v>
      </c>
      <c r="L360" s="23">
        <f t="shared" si="234"/>
        <v>0</v>
      </c>
      <c r="M360" s="23">
        <f t="shared" si="234"/>
        <v>0</v>
      </c>
      <c r="N360" s="23">
        <f t="shared" si="234"/>
        <v>0</v>
      </c>
      <c r="O360" s="23">
        <f t="shared" si="234"/>
        <v>0</v>
      </c>
      <c r="P360" s="23">
        <f t="shared" si="234"/>
        <v>0</v>
      </c>
      <c r="Q360" s="23">
        <f t="shared" si="234"/>
        <v>0</v>
      </c>
      <c r="R360" s="23">
        <f t="shared" si="234"/>
        <v>0</v>
      </c>
      <c r="S360" s="23">
        <f t="shared" si="234"/>
        <v>0</v>
      </c>
      <c r="T360" s="104">
        <f t="shared" si="234"/>
        <v>0</v>
      </c>
      <c r="U360" s="97">
        <f>SUM(I360:T360)</f>
        <v>0</v>
      </c>
      <c r="V360" s="55"/>
      <c r="W360" s="55"/>
      <c r="X360" s="55"/>
      <c r="Y360" s="18"/>
      <c r="Z360" s="55"/>
      <c r="AA360" s="55"/>
      <c r="AB360" s="55"/>
    </row>
    <row r="361" spans="2:28" ht="16.8" customHeight="1" x14ac:dyDescent="0.2">
      <c r="B361" s="158"/>
      <c r="C361" s="161"/>
      <c r="D361" s="161"/>
      <c r="E361" s="168" t="s">
        <v>148</v>
      </c>
      <c r="F361" s="169"/>
      <c r="G361" s="39">
        <v>20</v>
      </c>
      <c r="H361" s="15" t="s">
        <v>39</v>
      </c>
      <c r="I361" s="24">
        <v>341</v>
      </c>
      <c r="J361" s="25">
        <v>433</v>
      </c>
      <c r="K361" s="25">
        <v>428</v>
      </c>
      <c r="L361" s="25">
        <v>489</v>
      </c>
      <c r="M361" s="25">
        <v>445</v>
      </c>
      <c r="N361" s="25">
        <v>452</v>
      </c>
      <c r="O361" s="25">
        <v>395</v>
      </c>
      <c r="P361" s="25">
        <v>306</v>
      </c>
      <c r="Q361" s="25">
        <v>292</v>
      </c>
      <c r="R361" s="25">
        <v>359</v>
      </c>
      <c r="S361" s="25">
        <v>311</v>
      </c>
      <c r="T361" s="101">
        <v>303</v>
      </c>
      <c r="U361" s="107">
        <f>SUM(I361:T361)</f>
        <v>4554</v>
      </c>
      <c r="V361" s="54">
        <f>SUM(K361:T361)</f>
        <v>3780</v>
      </c>
      <c r="W361" s="54">
        <f>U361</f>
        <v>4554</v>
      </c>
      <c r="X361" s="54">
        <f>V361+W361</f>
        <v>8334</v>
      </c>
      <c r="Y361" s="16"/>
      <c r="Z361" s="54"/>
      <c r="AA361" s="54"/>
      <c r="AB361" s="54"/>
    </row>
    <row r="362" spans="2:28" ht="16.8" customHeight="1" x14ac:dyDescent="0.2">
      <c r="B362" s="158"/>
      <c r="C362" s="161"/>
      <c r="D362" s="161"/>
      <c r="E362" s="172" t="s">
        <v>48</v>
      </c>
      <c r="F362" s="63" t="s">
        <v>49</v>
      </c>
      <c r="G362" s="51"/>
      <c r="H362" s="15" t="s">
        <v>31</v>
      </c>
      <c r="I362" s="58">
        <f>ROUNDDOWN(IF(I361&gt;120,IF(I361&gt;300,120*$G362+180*$G363+(I361-300)*$G364,120*$G362+(I361-120)*$G363),I361*$G362),2)</f>
        <v>0</v>
      </c>
      <c r="J362" s="59">
        <f t="shared" ref="J362:T362" si="235">ROUNDDOWN(IF(J361&gt;120,IF(J361&gt;300,120*$G362+180*$G363+(J361-300)*$G364,120*$G362+(J361-120)*$G363),J361*$G362),2)</f>
        <v>0</v>
      </c>
      <c r="K362" s="59">
        <f t="shared" si="235"/>
        <v>0</v>
      </c>
      <c r="L362" s="26">
        <f t="shared" si="235"/>
        <v>0</v>
      </c>
      <c r="M362" s="26">
        <f t="shared" si="235"/>
        <v>0</v>
      </c>
      <c r="N362" s="26">
        <f t="shared" si="235"/>
        <v>0</v>
      </c>
      <c r="O362" s="26">
        <f t="shared" si="235"/>
        <v>0</v>
      </c>
      <c r="P362" s="59">
        <f t="shared" si="235"/>
        <v>0</v>
      </c>
      <c r="Q362" s="59">
        <f t="shared" si="235"/>
        <v>0</v>
      </c>
      <c r="R362" s="59">
        <f t="shared" si="235"/>
        <v>0</v>
      </c>
      <c r="S362" s="59">
        <f t="shared" si="235"/>
        <v>0</v>
      </c>
      <c r="T362" s="102">
        <f t="shared" si="235"/>
        <v>0</v>
      </c>
      <c r="U362" s="99">
        <f>SUM(I362:T362)</f>
        <v>0</v>
      </c>
      <c r="V362" s="57"/>
      <c r="W362" s="57"/>
      <c r="X362" s="57"/>
      <c r="Y362" s="43"/>
      <c r="Z362" s="57"/>
      <c r="AA362" s="57"/>
      <c r="AB362" s="57"/>
    </row>
    <row r="363" spans="2:28" ht="16.8" customHeight="1" x14ac:dyDescent="0.2">
      <c r="B363" s="158"/>
      <c r="C363" s="161"/>
      <c r="D363" s="161"/>
      <c r="E363" s="172"/>
      <c r="F363" s="64" t="s">
        <v>50</v>
      </c>
      <c r="G363" s="31"/>
      <c r="H363" s="65" t="s">
        <v>32</v>
      </c>
      <c r="I363" s="66">
        <f>INT(SUM(I360,I362))</f>
        <v>0</v>
      </c>
      <c r="J363" s="67">
        <f>INT(SUM(J360,J362))</f>
        <v>0</v>
      </c>
      <c r="K363" s="67">
        <f t="shared" ref="K363:T363" si="236">INT(SUM(K360,K362))</f>
        <v>0</v>
      </c>
      <c r="L363" s="68">
        <f t="shared" si="236"/>
        <v>0</v>
      </c>
      <c r="M363" s="68">
        <f t="shared" si="236"/>
        <v>0</v>
      </c>
      <c r="N363" s="68">
        <f t="shared" si="236"/>
        <v>0</v>
      </c>
      <c r="O363" s="68">
        <f t="shared" si="236"/>
        <v>0</v>
      </c>
      <c r="P363" s="67">
        <f t="shared" si="236"/>
        <v>0</v>
      </c>
      <c r="Q363" s="67">
        <f t="shared" si="236"/>
        <v>0</v>
      </c>
      <c r="R363" s="67">
        <f t="shared" si="236"/>
        <v>0</v>
      </c>
      <c r="S363" s="67">
        <f t="shared" si="236"/>
        <v>0</v>
      </c>
      <c r="T363" s="105">
        <f t="shared" si="236"/>
        <v>0</v>
      </c>
      <c r="U363" s="69">
        <f>SUM(I363:T363)</f>
        <v>0</v>
      </c>
      <c r="V363" s="54"/>
      <c r="W363" s="54"/>
      <c r="X363" s="54"/>
      <c r="Y363" s="16"/>
      <c r="Z363" s="54">
        <f>SUM(K363:T363)</f>
        <v>0</v>
      </c>
      <c r="AA363" s="54">
        <f>U363</f>
        <v>0</v>
      </c>
      <c r="AB363" s="54">
        <f>Z363+AA363</f>
        <v>0</v>
      </c>
    </row>
    <row r="364" spans="2:28" ht="16.8" customHeight="1" x14ac:dyDescent="0.2">
      <c r="B364" s="159"/>
      <c r="C364" s="162"/>
      <c r="D364" s="162"/>
      <c r="E364" s="173"/>
      <c r="F364" s="70" t="s">
        <v>51</v>
      </c>
      <c r="G364" s="33"/>
      <c r="H364" s="71"/>
      <c r="I364" s="72"/>
      <c r="J364" s="73"/>
      <c r="K364" s="73"/>
      <c r="L364" s="74"/>
      <c r="M364" s="74"/>
      <c r="N364" s="74"/>
      <c r="O364" s="74"/>
      <c r="P364" s="73"/>
      <c r="Q364" s="73"/>
      <c r="R364" s="73"/>
      <c r="S364" s="73"/>
      <c r="T364" s="106"/>
      <c r="U364" s="108"/>
      <c r="V364" s="54"/>
      <c r="W364" s="54"/>
      <c r="X364" s="54"/>
      <c r="Y364" s="16"/>
      <c r="Z364" s="54"/>
      <c r="AA364" s="54"/>
      <c r="AB364" s="54"/>
    </row>
    <row r="365" spans="2:28" ht="16.8" customHeight="1" x14ac:dyDescent="0.2">
      <c r="B365" s="157">
        <f>B354+1</f>
        <v>33</v>
      </c>
      <c r="C365" s="160" t="s">
        <v>85</v>
      </c>
      <c r="D365" s="163" t="s">
        <v>45</v>
      </c>
      <c r="E365" s="166" t="s">
        <v>24</v>
      </c>
      <c r="F365" s="167"/>
      <c r="G365" s="32"/>
      <c r="H365" s="21" t="s">
        <v>25</v>
      </c>
      <c r="I365" s="22">
        <f>ROUNDDOWN($G365*$G367*$G368,2)</f>
        <v>0</v>
      </c>
      <c r="J365" s="23">
        <f t="shared" ref="J365:T365" si="237">ROUNDDOWN($G365*$G367*$G368,2)</f>
        <v>0</v>
      </c>
      <c r="K365" s="23">
        <f t="shared" si="237"/>
        <v>0</v>
      </c>
      <c r="L365" s="23">
        <f t="shared" si="237"/>
        <v>0</v>
      </c>
      <c r="M365" s="23">
        <f t="shared" si="237"/>
        <v>0</v>
      </c>
      <c r="N365" s="23">
        <f t="shared" si="237"/>
        <v>0</v>
      </c>
      <c r="O365" s="23">
        <f t="shared" si="237"/>
        <v>0</v>
      </c>
      <c r="P365" s="23">
        <f t="shared" si="237"/>
        <v>0</v>
      </c>
      <c r="Q365" s="23">
        <f t="shared" si="237"/>
        <v>0</v>
      </c>
      <c r="R365" s="23">
        <f t="shared" si="237"/>
        <v>0</v>
      </c>
      <c r="S365" s="23">
        <f t="shared" si="237"/>
        <v>0</v>
      </c>
      <c r="T365" s="104">
        <f t="shared" si="237"/>
        <v>0</v>
      </c>
      <c r="U365" s="97">
        <f t="shared" si="170"/>
        <v>0</v>
      </c>
      <c r="V365" s="55"/>
      <c r="W365" s="55"/>
      <c r="X365" s="55"/>
      <c r="Y365" s="18"/>
      <c r="Z365" s="55"/>
      <c r="AA365" s="55"/>
      <c r="AB365" s="55"/>
    </row>
    <row r="366" spans="2:28" ht="16.8" customHeight="1" x14ac:dyDescent="0.2">
      <c r="B366" s="158"/>
      <c r="C366" s="161"/>
      <c r="D366" s="164"/>
      <c r="E366" s="52" t="s">
        <v>36</v>
      </c>
      <c r="F366" s="56"/>
      <c r="G366" s="121" t="s">
        <v>145</v>
      </c>
      <c r="H366" s="15" t="s">
        <v>37</v>
      </c>
      <c r="I366" s="50"/>
      <c r="J366" s="36"/>
      <c r="K366" s="37"/>
      <c r="L366" s="28">
        <v>577</v>
      </c>
      <c r="M366" s="28">
        <v>679</v>
      </c>
      <c r="N366" s="28">
        <v>677</v>
      </c>
      <c r="O366" s="28">
        <v>128</v>
      </c>
      <c r="P366" s="37"/>
      <c r="Q366" s="37"/>
      <c r="R366" s="37"/>
      <c r="S366" s="37"/>
      <c r="T366" s="100"/>
      <c r="U366" s="69">
        <f t="shared" si="170"/>
        <v>2061</v>
      </c>
      <c r="V366" s="55"/>
      <c r="W366" s="55"/>
      <c r="X366" s="55"/>
      <c r="Y366" s="18"/>
      <c r="Z366" s="55"/>
      <c r="AA366" s="55"/>
      <c r="AB366" s="55"/>
    </row>
    <row r="367" spans="2:28" ht="16.8" customHeight="1" x14ac:dyDescent="0.2">
      <c r="B367" s="158"/>
      <c r="C367" s="161"/>
      <c r="D367" s="164"/>
      <c r="E367" s="168" t="s">
        <v>26</v>
      </c>
      <c r="F367" s="169"/>
      <c r="G367" s="39">
        <v>13</v>
      </c>
      <c r="H367" s="15" t="s">
        <v>38</v>
      </c>
      <c r="I367" s="24">
        <v>650</v>
      </c>
      <c r="J367" s="25">
        <v>704</v>
      </c>
      <c r="K367" s="25">
        <v>645</v>
      </c>
      <c r="L367" s="25">
        <v>130</v>
      </c>
      <c r="M367" s="36"/>
      <c r="N367" s="36"/>
      <c r="O367" s="25">
        <v>543</v>
      </c>
      <c r="P367" s="25">
        <v>593</v>
      </c>
      <c r="Q367" s="25">
        <v>562</v>
      </c>
      <c r="R367" s="25">
        <v>697</v>
      </c>
      <c r="S367" s="25">
        <v>590</v>
      </c>
      <c r="T367" s="101">
        <v>614</v>
      </c>
      <c r="U367" s="69">
        <f t="shared" si="170"/>
        <v>5728</v>
      </c>
      <c r="V367" s="54"/>
      <c r="W367" s="54"/>
      <c r="X367" s="54"/>
      <c r="Y367" s="16"/>
      <c r="Z367" s="54"/>
      <c r="AA367" s="54"/>
      <c r="AB367" s="54"/>
    </row>
    <row r="368" spans="2:28" ht="16.8" customHeight="1" x14ac:dyDescent="0.2">
      <c r="B368" s="158"/>
      <c r="C368" s="161"/>
      <c r="D368" s="164"/>
      <c r="E368" s="168" t="s">
        <v>27</v>
      </c>
      <c r="F368" s="169"/>
      <c r="G368" s="30">
        <v>0.95</v>
      </c>
      <c r="H368" s="15" t="s">
        <v>39</v>
      </c>
      <c r="I368" s="24">
        <f>SUM(I366:I367)</f>
        <v>650</v>
      </c>
      <c r="J368" s="25">
        <f t="shared" ref="J368:T368" si="238">SUM(J366:J367)</f>
        <v>704</v>
      </c>
      <c r="K368" s="25">
        <f t="shared" si="238"/>
        <v>645</v>
      </c>
      <c r="L368" s="25">
        <f t="shared" si="238"/>
        <v>707</v>
      </c>
      <c r="M368" s="25">
        <f t="shared" si="238"/>
        <v>679</v>
      </c>
      <c r="N368" s="25">
        <f t="shared" si="238"/>
        <v>677</v>
      </c>
      <c r="O368" s="25">
        <f t="shared" si="238"/>
        <v>671</v>
      </c>
      <c r="P368" s="25">
        <f t="shared" si="238"/>
        <v>593</v>
      </c>
      <c r="Q368" s="25">
        <f t="shared" si="238"/>
        <v>562</v>
      </c>
      <c r="R368" s="25">
        <f t="shared" si="238"/>
        <v>697</v>
      </c>
      <c r="S368" s="25">
        <f t="shared" si="238"/>
        <v>590</v>
      </c>
      <c r="T368" s="101">
        <f t="shared" si="238"/>
        <v>614</v>
      </c>
      <c r="U368" s="107">
        <f t="shared" si="170"/>
        <v>7789</v>
      </c>
      <c r="V368" s="54">
        <f>SUM(K368:T368)</f>
        <v>6435</v>
      </c>
      <c r="W368" s="57">
        <f>U368</f>
        <v>7789</v>
      </c>
      <c r="X368" s="57">
        <f>V368+W368</f>
        <v>14224</v>
      </c>
      <c r="Y368" s="43"/>
      <c r="Z368" s="57"/>
      <c r="AA368" s="57"/>
      <c r="AB368" s="57"/>
    </row>
    <row r="369" spans="2:28" ht="16.8" customHeight="1" x14ac:dyDescent="0.2">
      <c r="B369" s="158"/>
      <c r="C369" s="161"/>
      <c r="D369" s="164"/>
      <c r="E369" s="170" t="s">
        <v>28</v>
      </c>
      <c r="F369" s="53" t="s">
        <v>29</v>
      </c>
      <c r="G369" s="31"/>
      <c r="H369" s="15" t="s">
        <v>31</v>
      </c>
      <c r="I369" s="58">
        <f>ROUNDDOWN($G369*I366+$G370*I367,2)</f>
        <v>0</v>
      </c>
      <c r="J369" s="59">
        <f t="shared" ref="J369:T369" si="239">ROUNDDOWN($G369*J366+$G370*J367,2)</f>
        <v>0</v>
      </c>
      <c r="K369" s="59">
        <f t="shared" si="239"/>
        <v>0</v>
      </c>
      <c r="L369" s="26">
        <f t="shared" si="239"/>
        <v>0</v>
      </c>
      <c r="M369" s="26">
        <f t="shared" si="239"/>
        <v>0</v>
      </c>
      <c r="N369" s="26">
        <f t="shared" si="239"/>
        <v>0</v>
      </c>
      <c r="O369" s="26">
        <f t="shared" si="239"/>
        <v>0</v>
      </c>
      <c r="P369" s="59">
        <f t="shared" si="239"/>
        <v>0</v>
      </c>
      <c r="Q369" s="59">
        <f t="shared" si="239"/>
        <v>0</v>
      </c>
      <c r="R369" s="59">
        <f t="shared" si="239"/>
        <v>0</v>
      </c>
      <c r="S369" s="59">
        <f t="shared" si="239"/>
        <v>0</v>
      </c>
      <c r="T369" s="102">
        <f t="shared" si="239"/>
        <v>0</v>
      </c>
      <c r="U369" s="99">
        <f t="shared" si="170"/>
        <v>0</v>
      </c>
      <c r="V369" s="54"/>
      <c r="W369" s="54"/>
      <c r="X369" s="54"/>
      <c r="Y369" s="16"/>
      <c r="Z369" s="54"/>
      <c r="AA369" s="54"/>
      <c r="AB369" s="54"/>
    </row>
    <row r="370" spans="2:28" ht="16.8" customHeight="1" x14ac:dyDescent="0.2">
      <c r="B370" s="158"/>
      <c r="C370" s="161"/>
      <c r="D370" s="165"/>
      <c r="E370" s="171"/>
      <c r="F370" s="19" t="s">
        <v>30</v>
      </c>
      <c r="G370" s="33"/>
      <c r="H370" s="20" t="s">
        <v>32</v>
      </c>
      <c r="I370" s="60">
        <f>INT(SUM(I365,I369))</f>
        <v>0</v>
      </c>
      <c r="J370" s="61">
        <f t="shared" ref="J370:T370" si="240">INT(SUM(J365,J369))</f>
        <v>0</v>
      </c>
      <c r="K370" s="61">
        <f t="shared" si="240"/>
        <v>0</v>
      </c>
      <c r="L370" s="27">
        <f t="shared" si="240"/>
        <v>0</v>
      </c>
      <c r="M370" s="27">
        <f t="shared" si="240"/>
        <v>0</v>
      </c>
      <c r="N370" s="27">
        <f t="shared" si="240"/>
        <v>0</v>
      </c>
      <c r="O370" s="27">
        <f t="shared" si="240"/>
        <v>0</v>
      </c>
      <c r="P370" s="61">
        <f t="shared" si="240"/>
        <v>0</v>
      </c>
      <c r="Q370" s="61">
        <f t="shared" si="240"/>
        <v>0</v>
      </c>
      <c r="R370" s="61">
        <f t="shared" si="240"/>
        <v>0</v>
      </c>
      <c r="S370" s="61">
        <f t="shared" si="240"/>
        <v>0</v>
      </c>
      <c r="T370" s="103">
        <f t="shared" si="240"/>
        <v>0</v>
      </c>
      <c r="U370" s="42">
        <f t="shared" si="170"/>
        <v>0</v>
      </c>
      <c r="V370" s="62"/>
      <c r="W370" s="54"/>
      <c r="X370" s="54"/>
      <c r="Y370" s="16"/>
      <c r="Z370" s="54">
        <f>SUM(K370:T370)</f>
        <v>0</v>
      </c>
      <c r="AA370" s="54">
        <f>U370</f>
        <v>0</v>
      </c>
      <c r="AB370" s="54">
        <f>Z370+AA370</f>
        <v>0</v>
      </c>
    </row>
    <row r="371" spans="2:28" ht="16.8" customHeight="1" x14ac:dyDescent="0.2">
      <c r="B371" s="158"/>
      <c r="C371" s="161"/>
      <c r="D371" s="160" t="s">
        <v>46</v>
      </c>
      <c r="E371" s="166" t="s">
        <v>47</v>
      </c>
      <c r="F371" s="167"/>
      <c r="G371" s="32"/>
      <c r="H371" s="21" t="s">
        <v>25</v>
      </c>
      <c r="I371" s="22">
        <f>$G371</f>
        <v>0</v>
      </c>
      <c r="J371" s="22">
        <f t="shared" ref="J371:S371" si="241">$G371</f>
        <v>0</v>
      </c>
      <c r="K371" s="22">
        <f t="shared" si="241"/>
        <v>0</v>
      </c>
      <c r="L371" s="22">
        <f t="shared" si="241"/>
        <v>0</v>
      </c>
      <c r="M371" s="22">
        <f t="shared" si="241"/>
        <v>0</v>
      </c>
      <c r="N371" s="22">
        <f t="shared" si="241"/>
        <v>0</v>
      </c>
      <c r="O371" s="22">
        <f t="shared" si="241"/>
        <v>0</v>
      </c>
      <c r="P371" s="22">
        <f t="shared" si="241"/>
        <v>0</v>
      </c>
      <c r="Q371" s="22">
        <f t="shared" si="241"/>
        <v>0</v>
      </c>
      <c r="R371" s="22">
        <f t="shared" si="241"/>
        <v>0</v>
      </c>
      <c r="S371" s="22">
        <f t="shared" si="241"/>
        <v>0</v>
      </c>
      <c r="T371" s="96">
        <f>$G371</f>
        <v>0</v>
      </c>
      <c r="U371" s="97">
        <f>SUM(I371:T371)</f>
        <v>0</v>
      </c>
      <c r="V371" s="55"/>
      <c r="W371" s="55"/>
      <c r="X371" s="55"/>
      <c r="Y371" s="18"/>
      <c r="Z371" s="55"/>
      <c r="AA371" s="55"/>
      <c r="AB371" s="55"/>
    </row>
    <row r="372" spans="2:28" ht="16.8" customHeight="1" x14ac:dyDescent="0.2">
      <c r="B372" s="158"/>
      <c r="C372" s="161"/>
      <c r="D372" s="161"/>
      <c r="E372" s="168" t="s">
        <v>148</v>
      </c>
      <c r="F372" s="169"/>
      <c r="G372" s="39">
        <v>50</v>
      </c>
      <c r="H372" s="15" t="s">
        <v>39</v>
      </c>
      <c r="I372" s="24">
        <v>129</v>
      </c>
      <c r="J372" s="25">
        <v>139</v>
      </c>
      <c r="K372" s="25">
        <v>241</v>
      </c>
      <c r="L372" s="25">
        <v>281</v>
      </c>
      <c r="M372" s="25">
        <v>270</v>
      </c>
      <c r="N372" s="25">
        <v>278</v>
      </c>
      <c r="O372" s="25">
        <v>176</v>
      </c>
      <c r="P372" s="25">
        <v>104</v>
      </c>
      <c r="Q372" s="25">
        <v>141</v>
      </c>
      <c r="R372" s="25">
        <v>147</v>
      </c>
      <c r="S372" s="25">
        <v>126</v>
      </c>
      <c r="T372" s="101">
        <v>126</v>
      </c>
      <c r="U372" s="107">
        <f>SUM(I372:T372)</f>
        <v>2158</v>
      </c>
      <c r="V372" s="54">
        <f>SUM(K372:T372)</f>
        <v>1890</v>
      </c>
      <c r="W372" s="54">
        <f>U372</f>
        <v>2158</v>
      </c>
      <c r="X372" s="54">
        <f>V372+W372</f>
        <v>4048</v>
      </c>
      <c r="Y372" s="16"/>
      <c r="Z372" s="54"/>
      <c r="AA372" s="54"/>
      <c r="AB372" s="54"/>
    </row>
    <row r="373" spans="2:28" ht="16.8" customHeight="1" x14ac:dyDescent="0.2">
      <c r="B373" s="158"/>
      <c r="C373" s="161"/>
      <c r="D373" s="161"/>
      <c r="E373" s="172" t="s">
        <v>48</v>
      </c>
      <c r="F373" s="63" t="s">
        <v>49</v>
      </c>
      <c r="G373" s="51"/>
      <c r="H373" s="15" t="s">
        <v>31</v>
      </c>
      <c r="I373" s="58">
        <f>ROUNDDOWN(IF(I372&gt;120,IF(I372&gt;300,120*$G373+180*$G374+(I372-300)*$G375,120*$G373+(I372-120)*$G374),I372*$G373),2)</f>
        <v>0</v>
      </c>
      <c r="J373" s="58">
        <f t="shared" ref="J373:T373" si="242">ROUNDDOWN(IF(J372&gt;120,IF(J372&gt;300,120*$G373+180*$G374+(J372-300)*$G375,120*$G373+(J372-120)*$G374),J372*$G373),2)</f>
        <v>0</v>
      </c>
      <c r="K373" s="58">
        <f t="shared" si="242"/>
        <v>0</v>
      </c>
      <c r="L373" s="58">
        <f t="shared" si="242"/>
        <v>0</v>
      </c>
      <c r="M373" s="58">
        <f t="shared" si="242"/>
        <v>0</v>
      </c>
      <c r="N373" s="58">
        <f t="shared" si="242"/>
        <v>0</v>
      </c>
      <c r="O373" s="58">
        <f t="shared" si="242"/>
        <v>0</v>
      </c>
      <c r="P373" s="58">
        <f t="shared" si="242"/>
        <v>0</v>
      </c>
      <c r="Q373" s="58">
        <f t="shared" si="242"/>
        <v>0</v>
      </c>
      <c r="R373" s="58">
        <f t="shared" si="242"/>
        <v>0</v>
      </c>
      <c r="S373" s="58">
        <f t="shared" si="242"/>
        <v>0</v>
      </c>
      <c r="T373" s="98">
        <f t="shared" si="242"/>
        <v>0</v>
      </c>
      <c r="U373" s="99">
        <f>SUM(I373:T373)</f>
        <v>0</v>
      </c>
      <c r="V373" s="57"/>
      <c r="W373" s="57"/>
      <c r="X373" s="57"/>
      <c r="Y373" s="43"/>
      <c r="Z373" s="57"/>
      <c r="AA373" s="57"/>
      <c r="AB373" s="57"/>
    </row>
    <row r="374" spans="2:28" ht="16.8" customHeight="1" x14ac:dyDescent="0.2">
      <c r="B374" s="158"/>
      <c r="C374" s="161"/>
      <c r="D374" s="161"/>
      <c r="E374" s="172"/>
      <c r="F374" s="64" t="s">
        <v>50</v>
      </c>
      <c r="G374" s="31"/>
      <c r="H374" s="65" t="s">
        <v>32</v>
      </c>
      <c r="I374" s="66">
        <f>INT(SUM(I371,I373))</f>
        <v>0</v>
      </c>
      <c r="J374" s="67">
        <f>INT(SUM(J371,J373))</f>
        <v>0</v>
      </c>
      <c r="K374" s="67">
        <f t="shared" ref="K374:T374" si="243">INT(SUM(K371,K373))</f>
        <v>0</v>
      </c>
      <c r="L374" s="68">
        <f t="shared" si="243"/>
        <v>0</v>
      </c>
      <c r="M374" s="68">
        <f t="shared" si="243"/>
        <v>0</v>
      </c>
      <c r="N374" s="68">
        <f t="shared" si="243"/>
        <v>0</v>
      </c>
      <c r="O374" s="68">
        <f t="shared" si="243"/>
        <v>0</v>
      </c>
      <c r="P374" s="67">
        <f t="shared" si="243"/>
        <v>0</v>
      </c>
      <c r="Q374" s="67">
        <f t="shared" si="243"/>
        <v>0</v>
      </c>
      <c r="R374" s="67">
        <f t="shared" si="243"/>
        <v>0</v>
      </c>
      <c r="S374" s="67">
        <f t="shared" si="243"/>
        <v>0</v>
      </c>
      <c r="T374" s="105">
        <f t="shared" si="243"/>
        <v>0</v>
      </c>
      <c r="U374" s="69">
        <f>SUM(I374:T374)</f>
        <v>0</v>
      </c>
      <c r="V374" s="54"/>
      <c r="W374" s="54"/>
      <c r="X374" s="54"/>
      <c r="Y374" s="16"/>
      <c r="Z374" s="54">
        <f>SUM(K374:T374)</f>
        <v>0</v>
      </c>
      <c r="AA374" s="54">
        <f>U374</f>
        <v>0</v>
      </c>
      <c r="AB374" s="54">
        <f>Z374+AA374</f>
        <v>0</v>
      </c>
    </row>
    <row r="375" spans="2:28" ht="16.8" customHeight="1" x14ac:dyDescent="0.2">
      <c r="B375" s="159"/>
      <c r="C375" s="162"/>
      <c r="D375" s="162"/>
      <c r="E375" s="173"/>
      <c r="F375" s="70" t="s">
        <v>51</v>
      </c>
      <c r="G375" s="33"/>
      <c r="H375" s="71"/>
      <c r="I375" s="72"/>
      <c r="J375" s="73"/>
      <c r="K375" s="73"/>
      <c r="L375" s="74"/>
      <c r="M375" s="74"/>
      <c r="N375" s="74"/>
      <c r="O375" s="74"/>
      <c r="P375" s="73"/>
      <c r="Q375" s="73"/>
      <c r="R375" s="73"/>
      <c r="S375" s="73"/>
      <c r="T375" s="106"/>
      <c r="U375" s="108"/>
      <c r="V375" s="54"/>
      <c r="W375" s="54"/>
      <c r="X375" s="54"/>
      <c r="Y375" s="16"/>
      <c r="Z375" s="54"/>
      <c r="AA375" s="54"/>
      <c r="AB375" s="54"/>
    </row>
    <row r="376" spans="2:28" ht="16.8" customHeight="1" x14ac:dyDescent="0.2">
      <c r="B376" s="157">
        <f>B365+1</f>
        <v>34</v>
      </c>
      <c r="C376" s="160" t="s">
        <v>86</v>
      </c>
      <c r="D376" s="163" t="s">
        <v>45</v>
      </c>
      <c r="E376" s="166" t="s">
        <v>24</v>
      </c>
      <c r="F376" s="167"/>
      <c r="G376" s="32"/>
      <c r="H376" s="21" t="s">
        <v>25</v>
      </c>
      <c r="I376" s="22">
        <f>ROUNDDOWN($G376*$G378*$G379,2)</f>
        <v>0</v>
      </c>
      <c r="J376" s="22">
        <f t="shared" ref="J376:T376" si="244">ROUNDDOWN($G376*$G378*$G379,2)</f>
        <v>0</v>
      </c>
      <c r="K376" s="22">
        <f t="shared" si="244"/>
        <v>0</v>
      </c>
      <c r="L376" s="22">
        <f t="shared" si="244"/>
        <v>0</v>
      </c>
      <c r="M376" s="22">
        <f t="shared" si="244"/>
        <v>0</v>
      </c>
      <c r="N376" s="22">
        <f t="shared" si="244"/>
        <v>0</v>
      </c>
      <c r="O376" s="22">
        <f t="shared" si="244"/>
        <v>0</v>
      </c>
      <c r="P376" s="22">
        <f>ROUNDDOWN($G376*$G378*$G379,2)</f>
        <v>0</v>
      </c>
      <c r="Q376" s="22">
        <f t="shared" si="244"/>
        <v>0</v>
      </c>
      <c r="R376" s="22">
        <f t="shared" si="244"/>
        <v>0</v>
      </c>
      <c r="S376" s="22">
        <f t="shared" si="244"/>
        <v>0</v>
      </c>
      <c r="T376" s="96">
        <f t="shared" si="244"/>
        <v>0</v>
      </c>
      <c r="U376" s="97">
        <f t="shared" si="170"/>
        <v>0</v>
      </c>
      <c r="V376" s="55"/>
      <c r="W376" s="55"/>
      <c r="X376" s="55"/>
      <c r="Y376" s="18"/>
      <c r="Z376" s="55"/>
      <c r="AA376" s="55"/>
      <c r="AB376" s="55"/>
    </row>
    <row r="377" spans="2:28" ht="16.8" customHeight="1" x14ac:dyDescent="0.2">
      <c r="B377" s="158"/>
      <c r="C377" s="161"/>
      <c r="D377" s="164"/>
      <c r="E377" s="52" t="s">
        <v>36</v>
      </c>
      <c r="F377" s="56"/>
      <c r="G377" s="121" t="s">
        <v>145</v>
      </c>
      <c r="H377" s="15" t="s">
        <v>37</v>
      </c>
      <c r="I377" s="50"/>
      <c r="J377" s="36"/>
      <c r="K377" s="37"/>
      <c r="L377" s="28">
        <v>387</v>
      </c>
      <c r="M377" s="28">
        <v>418</v>
      </c>
      <c r="N377" s="28">
        <v>399</v>
      </c>
      <c r="O377" s="28">
        <v>88</v>
      </c>
      <c r="P377" s="37"/>
      <c r="Q377" s="37"/>
      <c r="R377" s="37"/>
      <c r="S377" s="37"/>
      <c r="T377" s="100"/>
      <c r="U377" s="69">
        <f t="shared" si="170"/>
        <v>1292</v>
      </c>
      <c r="V377" s="55"/>
      <c r="W377" s="55"/>
      <c r="X377" s="55"/>
      <c r="Y377" s="18"/>
      <c r="Z377" s="55"/>
      <c r="AA377" s="55"/>
      <c r="AB377" s="55"/>
    </row>
    <row r="378" spans="2:28" ht="16.8" customHeight="1" x14ac:dyDescent="0.2">
      <c r="B378" s="158"/>
      <c r="C378" s="161"/>
      <c r="D378" s="164"/>
      <c r="E378" s="168" t="s">
        <v>26</v>
      </c>
      <c r="F378" s="169"/>
      <c r="G378" s="39">
        <v>17</v>
      </c>
      <c r="H378" s="15" t="s">
        <v>38</v>
      </c>
      <c r="I378" s="24">
        <v>478</v>
      </c>
      <c r="J378" s="25">
        <v>520</v>
      </c>
      <c r="K378" s="25">
        <v>444</v>
      </c>
      <c r="L378" s="25">
        <v>86</v>
      </c>
      <c r="M378" s="36"/>
      <c r="N378" s="36"/>
      <c r="O378" s="25">
        <v>367</v>
      </c>
      <c r="P378" s="25">
        <v>520</v>
      </c>
      <c r="Q378" s="25">
        <v>523</v>
      </c>
      <c r="R378" s="25">
        <v>527</v>
      </c>
      <c r="S378" s="25">
        <v>452</v>
      </c>
      <c r="T378" s="101">
        <v>446</v>
      </c>
      <c r="U378" s="69">
        <f t="shared" si="170"/>
        <v>4363</v>
      </c>
      <c r="V378" s="54"/>
      <c r="W378" s="54"/>
      <c r="X378" s="54"/>
      <c r="Y378" s="16"/>
      <c r="Z378" s="54"/>
      <c r="AA378" s="54"/>
      <c r="AB378" s="54"/>
    </row>
    <row r="379" spans="2:28" ht="16.8" customHeight="1" x14ac:dyDescent="0.2">
      <c r="B379" s="158"/>
      <c r="C379" s="161"/>
      <c r="D379" s="164"/>
      <c r="E379" s="168" t="s">
        <v>27</v>
      </c>
      <c r="F379" s="169"/>
      <c r="G379" s="30">
        <v>0.95</v>
      </c>
      <c r="H379" s="15" t="s">
        <v>39</v>
      </c>
      <c r="I379" s="24">
        <f>SUM(I377:I378)</f>
        <v>478</v>
      </c>
      <c r="J379" s="25">
        <f t="shared" ref="J379:T379" si="245">SUM(J377:J378)</f>
        <v>520</v>
      </c>
      <c r="K379" s="25">
        <f t="shared" si="245"/>
        <v>444</v>
      </c>
      <c r="L379" s="25">
        <f t="shared" si="245"/>
        <v>473</v>
      </c>
      <c r="M379" s="25">
        <f t="shared" si="245"/>
        <v>418</v>
      </c>
      <c r="N379" s="25">
        <f t="shared" si="245"/>
        <v>399</v>
      </c>
      <c r="O379" s="25">
        <f t="shared" si="245"/>
        <v>455</v>
      </c>
      <c r="P379" s="25">
        <f t="shared" si="245"/>
        <v>520</v>
      </c>
      <c r="Q379" s="25">
        <f t="shared" si="245"/>
        <v>523</v>
      </c>
      <c r="R379" s="25">
        <f t="shared" si="245"/>
        <v>527</v>
      </c>
      <c r="S379" s="25">
        <f t="shared" si="245"/>
        <v>452</v>
      </c>
      <c r="T379" s="101">
        <f t="shared" si="245"/>
        <v>446</v>
      </c>
      <c r="U379" s="107">
        <f t="shared" ref="U379:U489" si="246">SUM(I379:T379)</f>
        <v>5655</v>
      </c>
      <c r="V379" s="54">
        <f>SUM(K379:T379)</f>
        <v>4657</v>
      </c>
      <c r="W379" s="57">
        <f>U379</f>
        <v>5655</v>
      </c>
      <c r="X379" s="57">
        <f>V379+W379</f>
        <v>10312</v>
      </c>
      <c r="Y379" s="43"/>
      <c r="Z379" s="57"/>
      <c r="AA379" s="57"/>
      <c r="AB379" s="57"/>
    </row>
    <row r="380" spans="2:28" ht="16.8" customHeight="1" x14ac:dyDescent="0.2">
      <c r="B380" s="158"/>
      <c r="C380" s="161"/>
      <c r="D380" s="164"/>
      <c r="E380" s="170" t="s">
        <v>28</v>
      </c>
      <c r="F380" s="53" t="s">
        <v>29</v>
      </c>
      <c r="G380" s="31"/>
      <c r="H380" s="15" t="s">
        <v>31</v>
      </c>
      <c r="I380" s="58">
        <f>ROUNDDOWN($G380*I377+$G381*I378,2)</f>
        <v>0</v>
      </c>
      <c r="J380" s="59">
        <f t="shared" ref="J380:T380" si="247">ROUNDDOWN($G380*J377+$G381*J378,2)</f>
        <v>0</v>
      </c>
      <c r="K380" s="59">
        <f t="shared" si="247"/>
        <v>0</v>
      </c>
      <c r="L380" s="26">
        <f t="shared" si="247"/>
        <v>0</v>
      </c>
      <c r="M380" s="26">
        <f t="shared" si="247"/>
        <v>0</v>
      </c>
      <c r="N380" s="26">
        <f t="shared" si="247"/>
        <v>0</v>
      </c>
      <c r="O380" s="26">
        <f t="shared" si="247"/>
        <v>0</v>
      </c>
      <c r="P380" s="59">
        <f t="shared" si="247"/>
        <v>0</v>
      </c>
      <c r="Q380" s="59">
        <f t="shared" si="247"/>
        <v>0</v>
      </c>
      <c r="R380" s="59">
        <f t="shared" si="247"/>
        <v>0</v>
      </c>
      <c r="S380" s="59">
        <f t="shared" si="247"/>
        <v>0</v>
      </c>
      <c r="T380" s="102">
        <f t="shared" si="247"/>
        <v>0</v>
      </c>
      <c r="U380" s="99">
        <f t="shared" si="246"/>
        <v>0</v>
      </c>
      <c r="V380" s="54"/>
      <c r="W380" s="54"/>
      <c r="X380" s="54"/>
      <c r="Y380" s="16"/>
      <c r="Z380" s="54"/>
      <c r="AA380" s="54"/>
      <c r="AB380" s="54"/>
    </row>
    <row r="381" spans="2:28" ht="16.8" customHeight="1" x14ac:dyDescent="0.2">
      <c r="B381" s="158"/>
      <c r="C381" s="161"/>
      <c r="D381" s="165"/>
      <c r="E381" s="171"/>
      <c r="F381" s="19" t="s">
        <v>30</v>
      </c>
      <c r="G381" s="33"/>
      <c r="H381" s="20" t="s">
        <v>32</v>
      </c>
      <c r="I381" s="60">
        <f>INT(SUM(I376,I380))</f>
        <v>0</v>
      </c>
      <c r="J381" s="61">
        <f t="shared" ref="J381:T381" si="248">INT(SUM(J376,J380))</f>
        <v>0</v>
      </c>
      <c r="K381" s="61">
        <f t="shared" si="248"/>
        <v>0</v>
      </c>
      <c r="L381" s="27">
        <f t="shared" si="248"/>
        <v>0</v>
      </c>
      <c r="M381" s="27">
        <f t="shared" si="248"/>
        <v>0</v>
      </c>
      <c r="N381" s="27">
        <f t="shared" si="248"/>
        <v>0</v>
      </c>
      <c r="O381" s="27">
        <f t="shared" si="248"/>
        <v>0</v>
      </c>
      <c r="P381" s="61">
        <f t="shared" si="248"/>
        <v>0</v>
      </c>
      <c r="Q381" s="61">
        <f t="shared" si="248"/>
        <v>0</v>
      </c>
      <c r="R381" s="61">
        <f t="shared" si="248"/>
        <v>0</v>
      </c>
      <c r="S381" s="61">
        <f t="shared" si="248"/>
        <v>0</v>
      </c>
      <c r="T381" s="103">
        <f t="shared" si="248"/>
        <v>0</v>
      </c>
      <c r="U381" s="42">
        <f t="shared" si="246"/>
        <v>0</v>
      </c>
      <c r="V381" s="62"/>
      <c r="W381" s="54"/>
      <c r="X381" s="54"/>
      <c r="Y381" s="16"/>
      <c r="Z381" s="54">
        <f>SUM(K381:T381)</f>
        <v>0</v>
      </c>
      <c r="AA381" s="54">
        <f>U381</f>
        <v>0</v>
      </c>
      <c r="AB381" s="54">
        <f>Z381+AA381</f>
        <v>0</v>
      </c>
    </row>
    <row r="382" spans="2:28" ht="16.8" customHeight="1" x14ac:dyDescent="0.2">
      <c r="B382" s="158"/>
      <c r="C382" s="161"/>
      <c r="D382" s="160" t="s">
        <v>46</v>
      </c>
      <c r="E382" s="166" t="s">
        <v>47</v>
      </c>
      <c r="F382" s="167"/>
      <c r="G382" s="32"/>
      <c r="H382" s="21" t="s">
        <v>25</v>
      </c>
      <c r="I382" s="22">
        <f>$G382</f>
        <v>0</v>
      </c>
      <c r="J382" s="22">
        <f t="shared" ref="J382:T382" si="249">$G382</f>
        <v>0</v>
      </c>
      <c r="K382" s="22">
        <f t="shared" si="249"/>
        <v>0</v>
      </c>
      <c r="L382" s="22">
        <f t="shared" si="249"/>
        <v>0</v>
      </c>
      <c r="M382" s="22">
        <f t="shared" si="249"/>
        <v>0</v>
      </c>
      <c r="N382" s="22">
        <f t="shared" si="249"/>
        <v>0</v>
      </c>
      <c r="O382" s="22">
        <f t="shared" si="249"/>
        <v>0</v>
      </c>
      <c r="P382" s="22">
        <f t="shared" si="249"/>
        <v>0</v>
      </c>
      <c r="Q382" s="22">
        <f t="shared" si="249"/>
        <v>0</v>
      </c>
      <c r="R382" s="22">
        <f t="shared" si="249"/>
        <v>0</v>
      </c>
      <c r="S382" s="22">
        <f t="shared" si="249"/>
        <v>0</v>
      </c>
      <c r="T382" s="96">
        <f t="shared" si="249"/>
        <v>0</v>
      </c>
      <c r="U382" s="97">
        <f>SUM(I382:T382)</f>
        <v>0</v>
      </c>
      <c r="V382" s="55"/>
      <c r="W382" s="55"/>
      <c r="X382" s="55"/>
      <c r="Y382" s="18"/>
      <c r="Z382" s="55"/>
      <c r="AA382" s="55"/>
      <c r="AB382" s="55"/>
    </row>
    <row r="383" spans="2:28" ht="16.8" customHeight="1" x14ac:dyDescent="0.2">
      <c r="B383" s="158"/>
      <c r="C383" s="161"/>
      <c r="D383" s="161"/>
      <c r="E383" s="168" t="s">
        <v>148</v>
      </c>
      <c r="F383" s="169"/>
      <c r="G383" s="39">
        <v>30</v>
      </c>
      <c r="H383" s="15" t="s">
        <v>39</v>
      </c>
      <c r="I383" s="24">
        <v>1</v>
      </c>
      <c r="J383" s="25">
        <v>9</v>
      </c>
      <c r="K383" s="25">
        <v>47</v>
      </c>
      <c r="L383" s="25">
        <v>20</v>
      </c>
      <c r="M383" s="25">
        <v>18</v>
      </c>
      <c r="N383" s="25">
        <v>18</v>
      </c>
      <c r="O383" s="25">
        <v>46</v>
      </c>
      <c r="P383" s="25">
        <v>1</v>
      </c>
      <c r="Q383" s="25">
        <v>1</v>
      </c>
      <c r="R383" s="25">
        <v>1</v>
      </c>
      <c r="S383" s="25">
        <v>16</v>
      </c>
      <c r="T383" s="101">
        <v>1</v>
      </c>
      <c r="U383" s="107">
        <f>SUM(I383:T383)</f>
        <v>179</v>
      </c>
      <c r="V383" s="54">
        <f>SUM(K383:T383)</f>
        <v>169</v>
      </c>
      <c r="W383" s="54">
        <f>U383</f>
        <v>179</v>
      </c>
      <c r="X383" s="54">
        <f>V383+W383</f>
        <v>348</v>
      </c>
      <c r="Y383" s="16"/>
      <c r="Z383" s="54"/>
      <c r="AA383" s="54"/>
      <c r="AB383" s="54"/>
    </row>
    <row r="384" spans="2:28" ht="16.8" customHeight="1" x14ac:dyDescent="0.2">
      <c r="B384" s="158"/>
      <c r="C384" s="161"/>
      <c r="D384" s="161"/>
      <c r="E384" s="172" t="s">
        <v>48</v>
      </c>
      <c r="F384" s="63" t="s">
        <v>49</v>
      </c>
      <c r="G384" s="51"/>
      <c r="H384" s="15" t="s">
        <v>31</v>
      </c>
      <c r="I384" s="58">
        <f>ROUNDDOWN(IF(I383&gt;120,IF(I383&gt;300,120*$G384+180*$G385+(I383-300)*$G386,120*$G384+(I383-120)*$G385),I383*$G384),2)</f>
        <v>0</v>
      </c>
      <c r="J384" s="59">
        <f t="shared" ref="J384:T384" si="250">ROUNDDOWN(IF(J383&gt;120,IF(J383&gt;300,120*$G384+180*$G385+(J383-300)*$G386,120*$G384+(J383-120)*$G385),J383*$G384),2)</f>
        <v>0</v>
      </c>
      <c r="K384" s="59">
        <f t="shared" si="250"/>
        <v>0</v>
      </c>
      <c r="L384" s="26">
        <f t="shared" si="250"/>
        <v>0</v>
      </c>
      <c r="M384" s="26">
        <f t="shared" si="250"/>
        <v>0</v>
      </c>
      <c r="N384" s="26">
        <f t="shared" si="250"/>
        <v>0</v>
      </c>
      <c r="O384" s="26">
        <f t="shared" si="250"/>
        <v>0</v>
      </c>
      <c r="P384" s="59">
        <f t="shared" si="250"/>
        <v>0</v>
      </c>
      <c r="Q384" s="59">
        <f t="shared" si="250"/>
        <v>0</v>
      </c>
      <c r="R384" s="59">
        <f t="shared" si="250"/>
        <v>0</v>
      </c>
      <c r="S384" s="59">
        <f t="shared" si="250"/>
        <v>0</v>
      </c>
      <c r="T384" s="102">
        <f t="shared" si="250"/>
        <v>0</v>
      </c>
      <c r="U384" s="99">
        <f>SUM(I384:T384)</f>
        <v>0</v>
      </c>
      <c r="V384" s="57"/>
      <c r="W384" s="57"/>
      <c r="X384" s="57"/>
      <c r="Y384" s="43"/>
      <c r="Z384" s="57"/>
      <c r="AA384" s="57"/>
      <c r="AB384" s="57"/>
    </row>
    <row r="385" spans="2:28" ht="16.8" customHeight="1" x14ac:dyDescent="0.2">
      <c r="B385" s="158"/>
      <c r="C385" s="161"/>
      <c r="D385" s="161"/>
      <c r="E385" s="172"/>
      <c r="F385" s="64" t="s">
        <v>50</v>
      </c>
      <c r="G385" s="31"/>
      <c r="H385" s="65" t="s">
        <v>32</v>
      </c>
      <c r="I385" s="66">
        <f>INT(SUM(I382,I384))</f>
        <v>0</v>
      </c>
      <c r="J385" s="67">
        <f>INT(SUM(J382,J384))</f>
        <v>0</v>
      </c>
      <c r="K385" s="67">
        <f t="shared" ref="K385:T385" si="251">INT(SUM(K382,K384))</f>
        <v>0</v>
      </c>
      <c r="L385" s="68">
        <f t="shared" si="251"/>
        <v>0</v>
      </c>
      <c r="M385" s="68">
        <f t="shared" si="251"/>
        <v>0</v>
      </c>
      <c r="N385" s="68">
        <f t="shared" si="251"/>
        <v>0</v>
      </c>
      <c r="O385" s="68">
        <f t="shared" si="251"/>
        <v>0</v>
      </c>
      <c r="P385" s="67">
        <f t="shared" si="251"/>
        <v>0</v>
      </c>
      <c r="Q385" s="67">
        <f t="shared" si="251"/>
        <v>0</v>
      </c>
      <c r="R385" s="67">
        <f t="shared" si="251"/>
        <v>0</v>
      </c>
      <c r="S385" s="67">
        <f t="shared" si="251"/>
        <v>0</v>
      </c>
      <c r="T385" s="105">
        <f t="shared" si="251"/>
        <v>0</v>
      </c>
      <c r="U385" s="69">
        <f>SUM(I385:T385)</f>
        <v>0</v>
      </c>
      <c r="V385" s="54"/>
      <c r="W385" s="54"/>
      <c r="X385" s="54"/>
      <c r="Y385" s="16"/>
      <c r="Z385" s="54">
        <f>SUM(K385:T385)</f>
        <v>0</v>
      </c>
      <c r="AA385" s="54">
        <f>U385</f>
        <v>0</v>
      </c>
      <c r="AB385" s="54">
        <f>Z385+AA385</f>
        <v>0</v>
      </c>
    </row>
    <row r="386" spans="2:28" ht="16.8" customHeight="1" x14ac:dyDescent="0.2">
      <c r="B386" s="159"/>
      <c r="C386" s="162"/>
      <c r="D386" s="162"/>
      <c r="E386" s="173"/>
      <c r="F386" s="70" t="s">
        <v>51</v>
      </c>
      <c r="G386" s="33"/>
      <c r="H386" s="71"/>
      <c r="I386" s="72"/>
      <c r="J386" s="73"/>
      <c r="K386" s="73"/>
      <c r="L386" s="74"/>
      <c r="M386" s="74"/>
      <c r="N386" s="74"/>
      <c r="O386" s="74"/>
      <c r="P386" s="73"/>
      <c r="Q386" s="73"/>
      <c r="R386" s="73"/>
      <c r="S386" s="73"/>
      <c r="T386" s="106"/>
      <c r="U386" s="108"/>
      <c r="V386" s="54"/>
      <c r="W386" s="54"/>
      <c r="X386" s="54"/>
      <c r="Y386" s="16"/>
      <c r="Z386" s="54"/>
      <c r="AA386" s="54"/>
      <c r="AB386" s="54"/>
    </row>
    <row r="387" spans="2:28" ht="16.8" customHeight="1" x14ac:dyDescent="0.2">
      <c r="B387" s="157">
        <f>B376+1</f>
        <v>35</v>
      </c>
      <c r="C387" s="160" t="s">
        <v>87</v>
      </c>
      <c r="D387" s="163" t="s">
        <v>45</v>
      </c>
      <c r="E387" s="166" t="s">
        <v>24</v>
      </c>
      <c r="F387" s="167"/>
      <c r="G387" s="32"/>
      <c r="H387" s="21" t="s">
        <v>25</v>
      </c>
      <c r="I387" s="22">
        <f>ROUNDDOWN($G387*$G389*$G390,2)</f>
        <v>0</v>
      </c>
      <c r="J387" s="23">
        <f t="shared" ref="J387:T387" si="252">ROUNDDOWN($G387*$G389*$G390,2)</f>
        <v>0</v>
      </c>
      <c r="K387" s="23">
        <f t="shared" si="252"/>
        <v>0</v>
      </c>
      <c r="L387" s="23">
        <f t="shared" si="252"/>
        <v>0</v>
      </c>
      <c r="M387" s="23">
        <f t="shared" si="252"/>
        <v>0</v>
      </c>
      <c r="N387" s="23">
        <f t="shared" si="252"/>
        <v>0</v>
      </c>
      <c r="O387" s="23">
        <f t="shared" si="252"/>
        <v>0</v>
      </c>
      <c r="P387" s="23">
        <f t="shared" si="252"/>
        <v>0</v>
      </c>
      <c r="Q387" s="23">
        <f t="shared" si="252"/>
        <v>0</v>
      </c>
      <c r="R387" s="23">
        <f t="shared" si="252"/>
        <v>0</v>
      </c>
      <c r="S387" s="23">
        <f t="shared" si="252"/>
        <v>0</v>
      </c>
      <c r="T387" s="104">
        <f t="shared" si="252"/>
        <v>0</v>
      </c>
      <c r="U387" s="97">
        <f t="shared" si="246"/>
        <v>0</v>
      </c>
      <c r="V387" s="55"/>
      <c r="W387" s="55"/>
      <c r="X387" s="55"/>
      <c r="Y387" s="18"/>
      <c r="Z387" s="55"/>
      <c r="AA387" s="55"/>
      <c r="AB387" s="55"/>
    </row>
    <row r="388" spans="2:28" ht="16.8" customHeight="1" x14ac:dyDescent="0.2">
      <c r="B388" s="158"/>
      <c r="C388" s="161"/>
      <c r="D388" s="164"/>
      <c r="E388" s="52" t="s">
        <v>36</v>
      </c>
      <c r="F388" s="56"/>
      <c r="G388" s="121" t="s">
        <v>145</v>
      </c>
      <c r="H388" s="15" t="s">
        <v>37</v>
      </c>
      <c r="I388" s="50"/>
      <c r="J388" s="36"/>
      <c r="K388" s="37"/>
      <c r="L388" s="28">
        <v>775</v>
      </c>
      <c r="M388" s="28">
        <v>845</v>
      </c>
      <c r="N388" s="28">
        <v>809</v>
      </c>
      <c r="O388" s="28">
        <v>168</v>
      </c>
      <c r="P388" s="37"/>
      <c r="Q388" s="37"/>
      <c r="R388" s="37"/>
      <c r="S388" s="37"/>
      <c r="T388" s="100"/>
      <c r="U388" s="69">
        <f t="shared" si="246"/>
        <v>2597</v>
      </c>
      <c r="V388" s="55"/>
      <c r="W388" s="55"/>
      <c r="X388" s="55"/>
      <c r="Y388" s="18"/>
      <c r="Z388" s="55"/>
      <c r="AA388" s="55"/>
      <c r="AB388" s="55"/>
    </row>
    <row r="389" spans="2:28" ht="16.8" customHeight="1" x14ac:dyDescent="0.2">
      <c r="B389" s="158"/>
      <c r="C389" s="161"/>
      <c r="D389" s="164"/>
      <c r="E389" s="168" t="s">
        <v>26</v>
      </c>
      <c r="F389" s="169"/>
      <c r="G389" s="39">
        <v>7</v>
      </c>
      <c r="H389" s="15" t="s">
        <v>38</v>
      </c>
      <c r="I389" s="24">
        <v>787</v>
      </c>
      <c r="J389" s="25">
        <v>836</v>
      </c>
      <c r="K389" s="25">
        <v>995</v>
      </c>
      <c r="L389" s="25">
        <v>172</v>
      </c>
      <c r="M389" s="36"/>
      <c r="N389" s="36"/>
      <c r="O389" s="25">
        <v>655</v>
      </c>
      <c r="P389" s="25">
        <v>695</v>
      </c>
      <c r="Q389" s="25">
        <v>686</v>
      </c>
      <c r="R389" s="25">
        <v>837</v>
      </c>
      <c r="S389" s="25">
        <v>769</v>
      </c>
      <c r="T389" s="101">
        <v>772</v>
      </c>
      <c r="U389" s="69">
        <f t="shared" si="246"/>
        <v>7204</v>
      </c>
      <c r="V389" s="54"/>
      <c r="W389" s="54"/>
      <c r="X389" s="54"/>
      <c r="Y389" s="16"/>
      <c r="Z389" s="54"/>
      <c r="AA389" s="54"/>
      <c r="AB389" s="54"/>
    </row>
    <row r="390" spans="2:28" ht="16.8" customHeight="1" x14ac:dyDescent="0.2">
      <c r="B390" s="158"/>
      <c r="C390" s="161"/>
      <c r="D390" s="164"/>
      <c r="E390" s="168" t="s">
        <v>27</v>
      </c>
      <c r="F390" s="169"/>
      <c r="G390" s="30">
        <v>0.95</v>
      </c>
      <c r="H390" s="15" t="s">
        <v>39</v>
      </c>
      <c r="I390" s="24">
        <f>SUM(I388:I389)</f>
        <v>787</v>
      </c>
      <c r="J390" s="25">
        <f t="shared" ref="J390:T390" si="253">SUM(J388:J389)</f>
        <v>836</v>
      </c>
      <c r="K390" s="25">
        <f t="shared" si="253"/>
        <v>995</v>
      </c>
      <c r="L390" s="25">
        <f t="shared" si="253"/>
        <v>947</v>
      </c>
      <c r="M390" s="25">
        <f t="shared" si="253"/>
        <v>845</v>
      </c>
      <c r="N390" s="25">
        <f t="shared" si="253"/>
        <v>809</v>
      </c>
      <c r="O390" s="25">
        <f t="shared" si="253"/>
        <v>823</v>
      </c>
      <c r="P390" s="25">
        <f t="shared" si="253"/>
        <v>695</v>
      </c>
      <c r="Q390" s="25">
        <f t="shared" si="253"/>
        <v>686</v>
      </c>
      <c r="R390" s="25">
        <f t="shared" si="253"/>
        <v>837</v>
      </c>
      <c r="S390" s="25">
        <f t="shared" si="253"/>
        <v>769</v>
      </c>
      <c r="T390" s="101">
        <f t="shared" si="253"/>
        <v>772</v>
      </c>
      <c r="U390" s="107">
        <f t="shared" si="246"/>
        <v>9801</v>
      </c>
      <c r="V390" s="54">
        <f>SUM(K390:T390)</f>
        <v>8178</v>
      </c>
      <c r="W390" s="57">
        <f>U390</f>
        <v>9801</v>
      </c>
      <c r="X390" s="57">
        <f>V390+W390</f>
        <v>17979</v>
      </c>
      <c r="Y390" s="43"/>
      <c r="Z390" s="57"/>
      <c r="AA390" s="57"/>
      <c r="AB390" s="57"/>
    </row>
    <row r="391" spans="2:28" ht="16.8" customHeight="1" x14ac:dyDescent="0.2">
      <c r="B391" s="158"/>
      <c r="C391" s="161"/>
      <c r="D391" s="164"/>
      <c r="E391" s="170" t="s">
        <v>28</v>
      </c>
      <c r="F391" s="53" t="s">
        <v>29</v>
      </c>
      <c r="G391" s="31"/>
      <c r="H391" s="15" t="s">
        <v>31</v>
      </c>
      <c r="I391" s="58">
        <f>ROUNDDOWN($G391*I388+$G392*I389,2)</f>
        <v>0</v>
      </c>
      <c r="J391" s="59">
        <f t="shared" ref="J391:T391" si="254">ROUNDDOWN($G391*J388+$G392*J389,2)</f>
        <v>0</v>
      </c>
      <c r="K391" s="59">
        <f t="shared" si="254"/>
        <v>0</v>
      </c>
      <c r="L391" s="26">
        <f t="shared" si="254"/>
        <v>0</v>
      </c>
      <c r="M391" s="26">
        <f t="shared" si="254"/>
        <v>0</v>
      </c>
      <c r="N391" s="26">
        <f t="shared" si="254"/>
        <v>0</v>
      </c>
      <c r="O391" s="26">
        <f t="shared" si="254"/>
        <v>0</v>
      </c>
      <c r="P391" s="59">
        <f t="shared" si="254"/>
        <v>0</v>
      </c>
      <c r="Q391" s="59">
        <f t="shared" si="254"/>
        <v>0</v>
      </c>
      <c r="R391" s="59">
        <f t="shared" si="254"/>
        <v>0</v>
      </c>
      <c r="S391" s="59">
        <f t="shared" si="254"/>
        <v>0</v>
      </c>
      <c r="T391" s="102">
        <f t="shared" si="254"/>
        <v>0</v>
      </c>
      <c r="U391" s="99">
        <f t="shared" si="246"/>
        <v>0</v>
      </c>
      <c r="V391" s="54"/>
      <c r="W391" s="54"/>
      <c r="X391" s="54"/>
      <c r="Y391" s="16"/>
      <c r="Z391" s="54"/>
      <c r="AA391" s="54"/>
      <c r="AB391" s="54"/>
    </row>
    <row r="392" spans="2:28" ht="16.8" customHeight="1" x14ac:dyDescent="0.2">
      <c r="B392" s="158"/>
      <c r="C392" s="161"/>
      <c r="D392" s="165"/>
      <c r="E392" s="171"/>
      <c r="F392" s="19" t="s">
        <v>30</v>
      </c>
      <c r="G392" s="33"/>
      <c r="H392" s="20" t="s">
        <v>32</v>
      </c>
      <c r="I392" s="60">
        <f>INT(SUM(I387,I391))</f>
        <v>0</v>
      </c>
      <c r="J392" s="61">
        <f t="shared" ref="J392:T392" si="255">INT(SUM(J387,J391))</f>
        <v>0</v>
      </c>
      <c r="K392" s="61">
        <f t="shared" si="255"/>
        <v>0</v>
      </c>
      <c r="L392" s="27">
        <f t="shared" si="255"/>
        <v>0</v>
      </c>
      <c r="M392" s="27">
        <f t="shared" si="255"/>
        <v>0</v>
      </c>
      <c r="N392" s="27">
        <f t="shared" si="255"/>
        <v>0</v>
      </c>
      <c r="O392" s="27">
        <f t="shared" si="255"/>
        <v>0</v>
      </c>
      <c r="P392" s="61">
        <f t="shared" si="255"/>
        <v>0</v>
      </c>
      <c r="Q392" s="61">
        <f t="shared" si="255"/>
        <v>0</v>
      </c>
      <c r="R392" s="61">
        <f t="shared" si="255"/>
        <v>0</v>
      </c>
      <c r="S392" s="61">
        <f t="shared" si="255"/>
        <v>0</v>
      </c>
      <c r="T392" s="103">
        <f t="shared" si="255"/>
        <v>0</v>
      </c>
      <c r="U392" s="42">
        <f t="shared" si="246"/>
        <v>0</v>
      </c>
      <c r="V392" s="62"/>
      <c r="W392" s="54"/>
      <c r="X392" s="54"/>
      <c r="Y392" s="16"/>
      <c r="Z392" s="54">
        <f>SUM(K392:T392)</f>
        <v>0</v>
      </c>
      <c r="AA392" s="54">
        <f>U392</f>
        <v>0</v>
      </c>
      <c r="AB392" s="54">
        <f>Z392+AA392</f>
        <v>0</v>
      </c>
    </row>
    <row r="393" spans="2:28" ht="16.8" customHeight="1" x14ac:dyDescent="0.2">
      <c r="B393" s="158"/>
      <c r="C393" s="161"/>
      <c r="D393" s="160" t="s">
        <v>46</v>
      </c>
      <c r="E393" s="166" t="s">
        <v>47</v>
      </c>
      <c r="F393" s="167"/>
      <c r="G393" s="32"/>
      <c r="H393" s="21" t="s">
        <v>25</v>
      </c>
      <c r="I393" s="22">
        <f>$G393</f>
        <v>0</v>
      </c>
      <c r="J393" s="23">
        <f t="shared" ref="J393:T393" si="256">$G393</f>
        <v>0</v>
      </c>
      <c r="K393" s="23">
        <f t="shared" si="256"/>
        <v>0</v>
      </c>
      <c r="L393" s="23">
        <f t="shared" si="256"/>
        <v>0</v>
      </c>
      <c r="M393" s="23">
        <f t="shared" si="256"/>
        <v>0</v>
      </c>
      <c r="N393" s="23">
        <f t="shared" si="256"/>
        <v>0</v>
      </c>
      <c r="O393" s="23">
        <f t="shared" si="256"/>
        <v>0</v>
      </c>
      <c r="P393" s="23">
        <f t="shared" si="256"/>
        <v>0</v>
      </c>
      <c r="Q393" s="23">
        <f t="shared" si="256"/>
        <v>0</v>
      </c>
      <c r="R393" s="23">
        <f t="shared" si="256"/>
        <v>0</v>
      </c>
      <c r="S393" s="23">
        <f t="shared" si="256"/>
        <v>0</v>
      </c>
      <c r="T393" s="104">
        <f t="shared" si="256"/>
        <v>0</v>
      </c>
      <c r="U393" s="97">
        <f>SUM(I393:T393)</f>
        <v>0</v>
      </c>
      <c r="V393" s="55"/>
      <c r="W393" s="55"/>
      <c r="X393" s="55"/>
      <c r="Y393" s="18"/>
      <c r="Z393" s="55"/>
      <c r="AA393" s="55"/>
      <c r="AB393" s="55"/>
    </row>
    <row r="394" spans="2:28" ht="16.8" customHeight="1" x14ac:dyDescent="0.2">
      <c r="B394" s="158"/>
      <c r="C394" s="161"/>
      <c r="D394" s="161"/>
      <c r="E394" s="168" t="s">
        <v>148</v>
      </c>
      <c r="F394" s="169"/>
      <c r="G394" s="39">
        <v>20</v>
      </c>
      <c r="H394" s="15" t="s">
        <v>39</v>
      </c>
      <c r="I394" s="24">
        <v>77</v>
      </c>
      <c r="J394" s="25">
        <v>95</v>
      </c>
      <c r="K394" s="25">
        <v>115</v>
      </c>
      <c r="L394" s="25">
        <v>129</v>
      </c>
      <c r="M394" s="25">
        <v>112</v>
      </c>
      <c r="N394" s="25">
        <v>116</v>
      </c>
      <c r="O394" s="25">
        <v>112</v>
      </c>
      <c r="P394" s="25">
        <v>88</v>
      </c>
      <c r="Q394" s="25">
        <v>70</v>
      </c>
      <c r="R394" s="25">
        <v>85</v>
      </c>
      <c r="S394" s="25">
        <v>73</v>
      </c>
      <c r="T394" s="101">
        <v>73</v>
      </c>
      <c r="U394" s="107">
        <f>SUM(I394:T394)</f>
        <v>1145</v>
      </c>
      <c r="V394" s="54">
        <f>SUM(K394:T394)</f>
        <v>973</v>
      </c>
      <c r="W394" s="54">
        <f>U394</f>
        <v>1145</v>
      </c>
      <c r="X394" s="54">
        <f>V394+W394</f>
        <v>2118</v>
      </c>
      <c r="Y394" s="16"/>
      <c r="Z394" s="54"/>
      <c r="AA394" s="54"/>
      <c r="AB394" s="54"/>
    </row>
    <row r="395" spans="2:28" ht="16.8" customHeight="1" x14ac:dyDescent="0.2">
      <c r="B395" s="158"/>
      <c r="C395" s="161"/>
      <c r="D395" s="161"/>
      <c r="E395" s="172" t="s">
        <v>48</v>
      </c>
      <c r="F395" s="63" t="s">
        <v>49</v>
      </c>
      <c r="G395" s="51"/>
      <c r="H395" s="15" t="s">
        <v>31</v>
      </c>
      <c r="I395" s="58">
        <f>ROUNDDOWN(IF(I394&gt;120,IF(I394&gt;300,120*$G395+180*$G396+(I394-300)*$G397,120*$G395+(I394-120)*$G396),I394*$G395),2)</f>
        <v>0</v>
      </c>
      <c r="J395" s="59">
        <f t="shared" ref="J395:T395" si="257">ROUNDDOWN(IF(J394&gt;120,IF(J394&gt;300,120*$G395+180*$G396+(J394-300)*$G397,120*$G395+(J394-120)*$G396),J394*$G395),2)</f>
        <v>0</v>
      </c>
      <c r="K395" s="59">
        <f t="shared" si="257"/>
        <v>0</v>
      </c>
      <c r="L395" s="26">
        <f t="shared" si="257"/>
        <v>0</v>
      </c>
      <c r="M395" s="26">
        <f t="shared" si="257"/>
        <v>0</v>
      </c>
      <c r="N395" s="26">
        <f t="shared" si="257"/>
        <v>0</v>
      </c>
      <c r="O395" s="26">
        <f t="shared" si="257"/>
        <v>0</v>
      </c>
      <c r="P395" s="59">
        <f t="shared" si="257"/>
        <v>0</v>
      </c>
      <c r="Q395" s="59">
        <f t="shared" si="257"/>
        <v>0</v>
      </c>
      <c r="R395" s="59">
        <f t="shared" si="257"/>
        <v>0</v>
      </c>
      <c r="S395" s="59">
        <f t="shared" si="257"/>
        <v>0</v>
      </c>
      <c r="T395" s="102">
        <f t="shared" si="257"/>
        <v>0</v>
      </c>
      <c r="U395" s="99">
        <f>SUM(I395:T395)</f>
        <v>0</v>
      </c>
      <c r="V395" s="57"/>
      <c r="W395" s="57"/>
      <c r="X395" s="57"/>
      <c r="Y395" s="43"/>
      <c r="Z395" s="57"/>
      <c r="AA395" s="57"/>
      <c r="AB395" s="57"/>
    </row>
    <row r="396" spans="2:28" ht="16.8" customHeight="1" x14ac:dyDescent="0.2">
      <c r="B396" s="158"/>
      <c r="C396" s="161"/>
      <c r="D396" s="161"/>
      <c r="E396" s="172"/>
      <c r="F396" s="64" t="s">
        <v>50</v>
      </c>
      <c r="G396" s="31"/>
      <c r="H396" s="65" t="s">
        <v>32</v>
      </c>
      <c r="I396" s="66">
        <f>INT(SUM(I393,I395))</f>
        <v>0</v>
      </c>
      <c r="J396" s="67">
        <f>INT(SUM(J393,J395))</f>
        <v>0</v>
      </c>
      <c r="K396" s="67">
        <f t="shared" ref="K396:T396" si="258">INT(SUM(K393,K395))</f>
        <v>0</v>
      </c>
      <c r="L396" s="68">
        <f t="shared" si="258"/>
        <v>0</v>
      </c>
      <c r="M396" s="68">
        <f t="shared" si="258"/>
        <v>0</v>
      </c>
      <c r="N396" s="68">
        <f t="shared" si="258"/>
        <v>0</v>
      </c>
      <c r="O396" s="68">
        <f t="shared" si="258"/>
        <v>0</v>
      </c>
      <c r="P396" s="67">
        <f t="shared" si="258"/>
        <v>0</v>
      </c>
      <c r="Q396" s="67">
        <f t="shared" si="258"/>
        <v>0</v>
      </c>
      <c r="R396" s="67">
        <f t="shared" si="258"/>
        <v>0</v>
      </c>
      <c r="S396" s="67">
        <f t="shared" si="258"/>
        <v>0</v>
      </c>
      <c r="T396" s="105">
        <f t="shared" si="258"/>
        <v>0</v>
      </c>
      <c r="U396" s="69">
        <f>SUM(I396:T396)</f>
        <v>0</v>
      </c>
      <c r="V396" s="54"/>
      <c r="W396" s="54"/>
      <c r="X396" s="54"/>
      <c r="Y396" s="16"/>
      <c r="Z396" s="54">
        <f>SUM(K396:T396)</f>
        <v>0</v>
      </c>
      <c r="AA396" s="54">
        <f>U396</f>
        <v>0</v>
      </c>
      <c r="AB396" s="54">
        <f>Z396+AA396</f>
        <v>0</v>
      </c>
    </row>
    <row r="397" spans="2:28" ht="16.8" customHeight="1" x14ac:dyDescent="0.2">
      <c r="B397" s="159"/>
      <c r="C397" s="162"/>
      <c r="D397" s="162"/>
      <c r="E397" s="173"/>
      <c r="F397" s="70" t="s">
        <v>51</v>
      </c>
      <c r="G397" s="33"/>
      <c r="H397" s="71"/>
      <c r="I397" s="72"/>
      <c r="J397" s="73"/>
      <c r="K397" s="73"/>
      <c r="L397" s="74"/>
      <c r="M397" s="74"/>
      <c r="N397" s="74"/>
      <c r="O397" s="74"/>
      <c r="P397" s="73"/>
      <c r="Q397" s="73"/>
      <c r="R397" s="73"/>
      <c r="S397" s="73"/>
      <c r="T397" s="106"/>
      <c r="U397" s="108"/>
      <c r="V397" s="54"/>
      <c r="W397" s="54"/>
      <c r="X397" s="54"/>
      <c r="Y397" s="16"/>
      <c r="Z397" s="54"/>
      <c r="AA397" s="54"/>
      <c r="AB397" s="54"/>
    </row>
    <row r="398" spans="2:28" ht="16.8" customHeight="1" x14ac:dyDescent="0.2">
      <c r="B398" s="157">
        <f>B387+1</f>
        <v>36</v>
      </c>
      <c r="C398" s="160" t="s">
        <v>88</v>
      </c>
      <c r="D398" s="163" t="s">
        <v>45</v>
      </c>
      <c r="E398" s="166" t="s">
        <v>24</v>
      </c>
      <c r="F398" s="167"/>
      <c r="G398" s="32"/>
      <c r="H398" s="21" t="s">
        <v>25</v>
      </c>
      <c r="I398" s="22">
        <f>ROUNDDOWN($G398*$G400*$G401,2)</f>
        <v>0</v>
      </c>
      <c r="J398" s="23">
        <f t="shared" ref="J398:T398" si="259">ROUNDDOWN($G398*$G400*$G401,2)</f>
        <v>0</v>
      </c>
      <c r="K398" s="23">
        <f t="shared" si="259"/>
        <v>0</v>
      </c>
      <c r="L398" s="23">
        <f t="shared" si="259"/>
        <v>0</v>
      </c>
      <c r="M398" s="23">
        <f t="shared" si="259"/>
        <v>0</v>
      </c>
      <c r="N398" s="23">
        <f t="shared" si="259"/>
        <v>0</v>
      </c>
      <c r="O398" s="23">
        <f t="shared" si="259"/>
        <v>0</v>
      </c>
      <c r="P398" s="23">
        <f t="shared" si="259"/>
        <v>0</v>
      </c>
      <c r="Q398" s="23">
        <f t="shared" si="259"/>
        <v>0</v>
      </c>
      <c r="R398" s="23">
        <f t="shared" si="259"/>
        <v>0</v>
      </c>
      <c r="S398" s="23">
        <f t="shared" si="259"/>
        <v>0</v>
      </c>
      <c r="T398" s="104">
        <f t="shared" si="259"/>
        <v>0</v>
      </c>
      <c r="U398" s="97">
        <f t="shared" si="246"/>
        <v>0</v>
      </c>
      <c r="V398" s="55"/>
      <c r="W398" s="55"/>
      <c r="X398" s="55"/>
      <c r="Y398" s="18"/>
      <c r="Z398" s="55"/>
      <c r="AA398" s="55"/>
      <c r="AB398" s="55"/>
    </row>
    <row r="399" spans="2:28" ht="16.8" customHeight="1" x14ac:dyDescent="0.2">
      <c r="B399" s="158"/>
      <c r="C399" s="161"/>
      <c r="D399" s="164"/>
      <c r="E399" s="52" t="s">
        <v>36</v>
      </c>
      <c r="F399" s="56"/>
      <c r="G399" s="121" t="s">
        <v>145</v>
      </c>
      <c r="H399" s="15" t="s">
        <v>37</v>
      </c>
      <c r="I399" s="50"/>
      <c r="J399" s="36"/>
      <c r="K399" s="37"/>
      <c r="L399" s="28">
        <v>356</v>
      </c>
      <c r="M399" s="28">
        <v>418</v>
      </c>
      <c r="N399" s="28">
        <v>407</v>
      </c>
      <c r="O399" s="28">
        <v>84</v>
      </c>
      <c r="P399" s="37"/>
      <c r="Q399" s="37"/>
      <c r="R399" s="37"/>
      <c r="S399" s="37"/>
      <c r="T399" s="100"/>
      <c r="U399" s="69">
        <f t="shared" si="246"/>
        <v>1265</v>
      </c>
      <c r="V399" s="55"/>
      <c r="W399" s="55"/>
      <c r="X399" s="55"/>
      <c r="Y399" s="18"/>
      <c r="Z399" s="55"/>
      <c r="AA399" s="55"/>
      <c r="AB399" s="55"/>
    </row>
    <row r="400" spans="2:28" ht="16.8" customHeight="1" x14ac:dyDescent="0.2">
      <c r="B400" s="158"/>
      <c r="C400" s="161"/>
      <c r="D400" s="164"/>
      <c r="E400" s="168" t="s">
        <v>26</v>
      </c>
      <c r="F400" s="169"/>
      <c r="G400" s="39">
        <v>7</v>
      </c>
      <c r="H400" s="15" t="s">
        <v>38</v>
      </c>
      <c r="I400" s="24">
        <v>384</v>
      </c>
      <c r="J400" s="25">
        <v>425</v>
      </c>
      <c r="K400" s="25">
        <v>998</v>
      </c>
      <c r="L400" s="25">
        <v>79</v>
      </c>
      <c r="M400" s="36"/>
      <c r="N400" s="36"/>
      <c r="O400" s="25">
        <v>350</v>
      </c>
      <c r="P400" s="25">
        <v>351</v>
      </c>
      <c r="Q400" s="25">
        <v>349</v>
      </c>
      <c r="R400" s="25">
        <v>441</v>
      </c>
      <c r="S400" s="25">
        <v>362</v>
      </c>
      <c r="T400" s="101">
        <v>355</v>
      </c>
      <c r="U400" s="69">
        <f t="shared" si="246"/>
        <v>4094</v>
      </c>
      <c r="V400" s="54"/>
      <c r="W400" s="54"/>
      <c r="X400" s="54"/>
      <c r="Y400" s="16"/>
      <c r="Z400" s="54"/>
      <c r="AA400" s="54"/>
      <c r="AB400" s="54"/>
    </row>
    <row r="401" spans="2:28" ht="16.8" customHeight="1" x14ac:dyDescent="0.2">
      <c r="B401" s="158"/>
      <c r="C401" s="161"/>
      <c r="D401" s="164"/>
      <c r="E401" s="168" t="s">
        <v>27</v>
      </c>
      <c r="F401" s="169"/>
      <c r="G401" s="30">
        <v>0.95</v>
      </c>
      <c r="H401" s="15" t="s">
        <v>39</v>
      </c>
      <c r="I401" s="24">
        <f>SUM(I399:I400)</f>
        <v>384</v>
      </c>
      <c r="J401" s="25">
        <f t="shared" ref="J401:T401" si="260">SUM(J399:J400)</f>
        <v>425</v>
      </c>
      <c r="K401" s="25">
        <f t="shared" si="260"/>
        <v>998</v>
      </c>
      <c r="L401" s="25">
        <f t="shared" si="260"/>
        <v>435</v>
      </c>
      <c r="M401" s="25">
        <f t="shared" si="260"/>
        <v>418</v>
      </c>
      <c r="N401" s="25">
        <f t="shared" si="260"/>
        <v>407</v>
      </c>
      <c r="O401" s="25">
        <f t="shared" si="260"/>
        <v>434</v>
      </c>
      <c r="P401" s="25">
        <f t="shared" si="260"/>
        <v>351</v>
      </c>
      <c r="Q401" s="25">
        <f t="shared" si="260"/>
        <v>349</v>
      </c>
      <c r="R401" s="25">
        <f t="shared" si="260"/>
        <v>441</v>
      </c>
      <c r="S401" s="25">
        <f t="shared" si="260"/>
        <v>362</v>
      </c>
      <c r="T401" s="101">
        <f t="shared" si="260"/>
        <v>355</v>
      </c>
      <c r="U401" s="107">
        <f t="shared" si="246"/>
        <v>5359</v>
      </c>
      <c r="V401" s="54">
        <f>SUM(K401:T401)</f>
        <v>4550</v>
      </c>
      <c r="W401" s="57">
        <f>U401</f>
        <v>5359</v>
      </c>
      <c r="X401" s="57">
        <f>V401+W401</f>
        <v>9909</v>
      </c>
      <c r="Y401" s="43"/>
      <c r="Z401" s="57"/>
      <c r="AA401" s="57"/>
      <c r="AB401" s="57"/>
    </row>
    <row r="402" spans="2:28" ht="16.8" customHeight="1" x14ac:dyDescent="0.2">
      <c r="B402" s="158"/>
      <c r="C402" s="161"/>
      <c r="D402" s="164"/>
      <c r="E402" s="170" t="s">
        <v>28</v>
      </c>
      <c r="F402" s="53" t="s">
        <v>29</v>
      </c>
      <c r="G402" s="31"/>
      <c r="H402" s="15" t="s">
        <v>31</v>
      </c>
      <c r="I402" s="58">
        <f>ROUNDDOWN($G402*I399+$G403*I400,2)</f>
        <v>0</v>
      </c>
      <c r="J402" s="59">
        <f t="shared" ref="J402:T402" si="261">ROUNDDOWN($G402*J399+$G403*J400,2)</f>
        <v>0</v>
      </c>
      <c r="K402" s="59">
        <f t="shared" si="261"/>
        <v>0</v>
      </c>
      <c r="L402" s="26">
        <f t="shared" si="261"/>
        <v>0</v>
      </c>
      <c r="M402" s="26">
        <f t="shared" si="261"/>
        <v>0</v>
      </c>
      <c r="N402" s="26">
        <f t="shared" si="261"/>
        <v>0</v>
      </c>
      <c r="O402" s="26">
        <f t="shared" si="261"/>
        <v>0</v>
      </c>
      <c r="P402" s="59">
        <f t="shared" si="261"/>
        <v>0</v>
      </c>
      <c r="Q402" s="59">
        <f t="shared" si="261"/>
        <v>0</v>
      </c>
      <c r="R402" s="59">
        <f t="shared" si="261"/>
        <v>0</v>
      </c>
      <c r="S402" s="59">
        <f t="shared" si="261"/>
        <v>0</v>
      </c>
      <c r="T402" s="102">
        <f t="shared" si="261"/>
        <v>0</v>
      </c>
      <c r="U402" s="99">
        <f t="shared" si="246"/>
        <v>0</v>
      </c>
      <c r="V402" s="54"/>
      <c r="W402" s="54"/>
      <c r="X402" s="54"/>
      <c r="Y402" s="16"/>
      <c r="Z402" s="54"/>
      <c r="AA402" s="54"/>
      <c r="AB402" s="54"/>
    </row>
    <row r="403" spans="2:28" ht="16.8" customHeight="1" x14ac:dyDescent="0.2">
      <c r="B403" s="158"/>
      <c r="C403" s="161"/>
      <c r="D403" s="165"/>
      <c r="E403" s="171"/>
      <c r="F403" s="19" t="s">
        <v>30</v>
      </c>
      <c r="G403" s="33"/>
      <c r="H403" s="20" t="s">
        <v>32</v>
      </c>
      <c r="I403" s="60">
        <f>INT(SUM(I398,I402))</f>
        <v>0</v>
      </c>
      <c r="J403" s="61">
        <f t="shared" ref="J403:T403" si="262">INT(SUM(J398,J402))</f>
        <v>0</v>
      </c>
      <c r="K403" s="61">
        <f t="shared" si="262"/>
        <v>0</v>
      </c>
      <c r="L403" s="27">
        <f t="shared" si="262"/>
        <v>0</v>
      </c>
      <c r="M403" s="27">
        <f t="shared" si="262"/>
        <v>0</v>
      </c>
      <c r="N403" s="27">
        <f t="shared" si="262"/>
        <v>0</v>
      </c>
      <c r="O403" s="27">
        <f t="shared" si="262"/>
        <v>0</v>
      </c>
      <c r="P403" s="61">
        <f t="shared" si="262"/>
        <v>0</v>
      </c>
      <c r="Q403" s="61">
        <f t="shared" si="262"/>
        <v>0</v>
      </c>
      <c r="R403" s="61">
        <f t="shared" si="262"/>
        <v>0</v>
      </c>
      <c r="S403" s="61">
        <f t="shared" si="262"/>
        <v>0</v>
      </c>
      <c r="T403" s="103">
        <f t="shared" si="262"/>
        <v>0</v>
      </c>
      <c r="U403" s="42">
        <f t="shared" si="246"/>
        <v>0</v>
      </c>
      <c r="V403" s="62"/>
      <c r="W403" s="54"/>
      <c r="X403" s="54"/>
      <c r="Y403" s="16"/>
      <c r="Z403" s="54">
        <f>SUM(K403:T403)</f>
        <v>0</v>
      </c>
      <c r="AA403" s="54">
        <f>U403</f>
        <v>0</v>
      </c>
      <c r="AB403" s="54">
        <f>Z403+AA403</f>
        <v>0</v>
      </c>
    </row>
    <row r="404" spans="2:28" ht="16.8" customHeight="1" x14ac:dyDescent="0.2">
      <c r="B404" s="158"/>
      <c r="C404" s="161"/>
      <c r="D404" s="160" t="s">
        <v>46</v>
      </c>
      <c r="E404" s="166" t="s">
        <v>47</v>
      </c>
      <c r="F404" s="167"/>
      <c r="G404" s="32"/>
      <c r="H404" s="21" t="s">
        <v>25</v>
      </c>
      <c r="I404" s="22">
        <f>$G404</f>
        <v>0</v>
      </c>
      <c r="J404" s="23">
        <f t="shared" ref="J404:T404" si="263">$G404</f>
        <v>0</v>
      </c>
      <c r="K404" s="23">
        <f t="shared" si="263"/>
        <v>0</v>
      </c>
      <c r="L404" s="23">
        <f t="shared" si="263"/>
        <v>0</v>
      </c>
      <c r="M404" s="23">
        <f t="shared" si="263"/>
        <v>0</v>
      </c>
      <c r="N404" s="23">
        <f t="shared" si="263"/>
        <v>0</v>
      </c>
      <c r="O404" s="23">
        <f t="shared" si="263"/>
        <v>0</v>
      </c>
      <c r="P404" s="23">
        <f t="shared" si="263"/>
        <v>0</v>
      </c>
      <c r="Q404" s="23">
        <f t="shared" si="263"/>
        <v>0</v>
      </c>
      <c r="R404" s="23">
        <f t="shared" si="263"/>
        <v>0</v>
      </c>
      <c r="S404" s="23">
        <f t="shared" si="263"/>
        <v>0</v>
      </c>
      <c r="T404" s="104">
        <f t="shared" si="263"/>
        <v>0</v>
      </c>
      <c r="U404" s="97">
        <f>SUM(I404:T404)</f>
        <v>0</v>
      </c>
      <c r="V404" s="55"/>
      <c r="W404" s="55"/>
      <c r="X404" s="55"/>
      <c r="Y404" s="18"/>
      <c r="Z404" s="55"/>
      <c r="AA404" s="55"/>
      <c r="AB404" s="55"/>
    </row>
    <row r="405" spans="2:28" ht="16.8" customHeight="1" x14ac:dyDescent="0.2">
      <c r="B405" s="158"/>
      <c r="C405" s="161"/>
      <c r="D405" s="161"/>
      <c r="E405" s="168" t="s">
        <v>148</v>
      </c>
      <c r="F405" s="169"/>
      <c r="G405" s="39">
        <v>15</v>
      </c>
      <c r="H405" s="15" t="s">
        <v>39</v>
      </c>
      <c r="I405" s="24">
        <v>22</v>
      </c>
      <c r="J405" s="25">
        <v>28</v>
      </c>
      <c r="K405" s="25">
        <v>52</v>
      </c>
      <c r="L405" s="25">
        <v>58</v>
      </c>
      <c r="M405" s="25">
        <v>57</v>
      </c>
      <c r="N405" s="25">
        <v>58</v>
      </c>
      <c r="O405" s="25">
        <v>28</v>
      </c>
      <c r="P405" s="25">
        <v>16</v>
      </c>
      <c r="Q405" s="25">
        <v>31</v>
      </c>
      <c r="R405" s="25">
        <v>97</v>
      </c>
      <c r="S405" s="25">
        <v>69</v>
      </c>
      <c r="T405" s="101">
        <v>37</v>
      </c>
      <c r="U405" s="107">
        <f>SUM(I405:T405)</f>
        <v>553</v>
      </c>
      <c r="V405" s="54">
        <f>SUM(K405:T405)</f>
        <v>503</v>
      </c>
      <c r="W405" s="54">
        <f>U405</f>
        <v>553</v>
      </c>
      <c r="X405" s="54">
        <f>V405+W405</f>
        <v>1056</v>
      </c>
      <c r="Y405" s="16"/>
      <c r="Z405" s="54"/>
      <c r="AA405" s="54"/>
      <c r="AB405" s="54"/>
    </row>
    <row r="406" spans="2:28" ht="16.8" customHeight="1" x14ac:dyDescent="0.2">
      <c r="B406" s="158"/>
      <c r="C406" s="161"/>
      <c r="D406" s="161"/>
      <c r="E406" s="172" t="s">
        <v>48</v>
      </c>
      <c r="F406" s="63" t="s">
        <v>49</v>
      </c>
      <c r="G406" s="51"/>
      <c r="H406" s="15" t="s">
        <v>31</v>
      </c>
      <c r="I406" s="58">
        <f>ROUNDDOWN(IF(I405&gt;120,IF(I405&gt;300,120*$G406+180*$G407+(I405-300)*$G408,120*$G406+(I405-120)*$G407),I405*$G406),2)</f>
        <v>0</v>
      </c>
      <c r="J406" s="59">
        <f t="shared" ref="J406:T406" si="264">ROUNDDOWN(IF(J405&gt;120,IF(J405&gt;300,120*$G406+180*$G407+(J405-300)*$G408,120*$G406+(J405-120)*$G407),J405*$G406),2)</f>
        <v>0</v>
      </c>
      <c r="K406" s="59">
        <f t="shared" si="264"/>
        <v>0</v>
      </c>
      <c r="L406" s="26">
        <f t="shared" si="264"/>
        <v>0</v>
      </c>
      <c r="M406" s="26">
        <f t="shared" si="264"/>
        <v>0</v>
      </c>
      <c r="N406" s="26">
        <f t="shared" si="264"/>
        <v>0</v>
      </c>
      <c r="O406" s="26">
        <f t="shared" si="264"/>
        <v>0</v>
      </c>
      <c r="P406" s="59">
        <f t="shared" si="264"/>
        <v>0</v>
      </c>
      <c r="Q406" s="59">
        <f t="shared" si="264"/>
        <v>0</v>
      </c>
      <c r="R406" s="59">
        <f t="shared" si="264"/>
        <v>0</v>
      </c>
      <c r="S406" s="59">
        <f t="shared" si="264"/>
        <v>0</v>
      </c>
      <c r="T406" s="102">
        <f t="shared" si="264"/>
        <v>0</v>
      </c>
      <c r="U406" s="99">
        <f>SUM(I406:T406)</f>
        <v>0</v>
      </c>
      <c r="V406" s="57"/>
      <c r="W406" s="57"/>
      <c r="X406" s="57"/>
      <c r="Y406" s="43"/>
      <c r="Z406" s="57"/>
      <c r="AA406" s="57"/>
      <c r="AB406" s="57"/>
    </row>
    <row r="407" spans="2:28" ht="16.8" customHeight="1" x14ac:dyDescent="0.2">
      <c r="B407" s="158"/>
      <c r="C407" s="161"/>
      <c r="D407" s="161"/>
      <c r="E407" s="172"/>
      <c r="F407" s="64" t="s">
        <v>50</v>
      </c>
      <c r="G407" s="31"/>
      <c r="H407" s="65" t="s">
        <v>32</v>
      </c>
      <c r="I407" s="66">
        <f>INT(SUM(I404,I406))</f>
        <v>0</v>
      </c>
      <c r="J407" s="67">
        <f>INT(SUM(J404,J406))</f>
        <v>0</v>
      </c>
      <c r="K407" s="67">
        <f t="shared" ref="K407:T407" si="265">INT(SUM(K404,K406))</f>
        <v>0</v>
      </c>
      <c r="L407" s="68">
        <f t="shared" si="265"/>
        <v>0</v>
      </c>
      <c r="M407" s="68">
        <f t="shared" si="265"/>
        <v>0</v>
      </c>
      <c r="N407" s="68">
        <f t="shared" si="265"/>
        <v>0</v>
      </c>
      <c r="O407" s="68">
        <f t="shared" si="265"/>
        <v>0</v>
      </c>
      <c r="P407" s="67">
        <f t="shared" si="265"/>
        <v>0</v>
      </c>
      <c r="Q407" s="67">
        <f t="shared" si="265"/>
        <v>0</v>
      </c>
      <c r="R407" s="67">
        <f t="shared" si="265"/>
        <v>0</v>
      </c>
      <c r="S407" s="67">
        <f t="shared" si="265"/>
        <v>0</v>
      </c>
      <c r="T407" s="105">
        <f t="shared" si="265"/>
        <v>0</v>
      </c>
      <c r="U407" s="69">
        <f>SUM(I407:T407)</f>
        <v>0</v>
      </c>
      <c r="V407" s="54"/>
      <c r="W407" s="54"/>
      <c r="X407" s="54"/>
      <c r="Y407" s="16"/>
      <c r="Z407" s="54">
        <f>SUM(K407:T407)</f>
        <v>0</v>
      </c>
      <c r="AA407" s="54">
        <f>U407</f>
        <v>0</v>
      </c>
      <c r="AB407" s="54">
        <f>Z407+AA407</f>
        <v>0</v>
      </c>
    </row>
    <row r="408" spans="2:28" ht="16.8" customHeight="1" x14ac:dyDescent="0.2">
      <c r="B408" s="159"/>
      <c r="C408" s="162"/>
      <c r="D408" s="162"/>
      <c r="E408" s="173"/>
      <c r="F408" s="70" t="s">
        <v>51</v>
      </c>
      <c r="G408" s="33"/>
      <c r="H408" s="71"/>
      <c r="I408" s="72"/>
      <c r="J408" s="73"/>
      <c r="K408" s="73"/>
      <c r="L408" s="74"/>
      <c r="M408" s="74"/>
      <c r="N408" s="74"/>
      <c r="O408" s="74"/>
      <c r="P408" s="73"/>
      <c r="Q408" s="73"/>
      <c r="R408" s="73"/>
      <c r="S408" s="73"/>
      <c r="T408" s="106"/>
      <c r="U408" s="108"/>
      <c r="V408" s="54"/>
      <c r="W408" s="54"/>
      <c r="X408" s="54"/>
      <c r="Y408" s="16"/>
      <c r="Z408" s="54"/>
      <c r="AA408" s="54"/>
      <c r="AB408" s="54"/>
    </row>
    <row r="409" spans="2:28" ht="16.8" customHeight="1" x14ac:dyDescent="0.2">
      <c r="B409" s="157">
        <f>B398+1</f>
        <v>37</v>
      </c>
      <c r="C409" s="160" t="s">
        <v>89</v>
      </c>
      <c r="D409" s="163" t="s">
        <v>45</v>
      </c>
      <c r="E409" s="166" t="s">
        <v>24</v>
      </c>
      <c r="F409" s="167"/>
      <c r="G409" s="32"/>
      <c r="H409" s="21" t="s">
        <v>25</v>
      </c>
      <c r="I409" s="22">
        <f>ROUNDDOWN($G409*$G411*$G412,2)</f>
        <v>0</v>
      </c>
      <c r="J409" s="23">
        <f t="shared" ref="J409:T409" si="266">ROUNDDOWN($G409*$G411*$G412,2)</f>
        <v>0</v>
      </c>
      <c r="K409" s="23">
        <f t="shared" si="266"/>
        <v>0</v>
      </c>
      <c r="L409" s="23">
        <f t="shared" si="266"/>
        <v>0</v>
      </c>
      <c r="M409" s="23">
        <f t="shared" si="266"/>
        <v>0</v>
      </c>
      <c r="N409" s="23">
        <f t="shared" si="266"/>
        <v>0</v>
      </c>
      <c r="O409" s="23">
        <f t="shared" si="266"/>
        <v>0</v>
      </c>
      <c r="P409" s="23">
        <f t="shared" si="266"/>
        <v>0</v>
      </c>
      <c r="Q409" s="23">
        <f t="shared" si="266"/>
        <v>0</v>
      </c>
      <c r="R409" s="23">
        <f t="shared" si="266"/>
        <v>0</v>
      </c>
      <c r="S409" s="23">
        <f t="shared" si="266"/>
        <v>0</v>
      </c>
      <c r="T409" s="104">
        <f t="shared" si="266"/>
        <v>0</v>
      </c>
      <c r="U409" s="97">
        <f t="shared" si="246"/>
        <v>0</v>
      </c>
      <c r="V409" s="55"/>
      <c r="W409" s="55"/>
      <c r="X409" s="55"/>
      <c r="Y409" s="18"/>
      <c r="Z409" s="55"/>
      <c r="AA409" s="55"/>
      <c r="AB409" s="55"/>
    </row>
    <row r="410" spans="2:28" ht="16.8" customHeight="1" x14ac:dyDescent="0.2">
      <c r="B410" s="158"/>
      <c r="C410" s="161"/>
      <c r="D410" s="164"/>
      <c r="E410" s="52" t="s">
        <v>36</v>
      </c>
      <c r="F410" s="56"/>
      <c r="G410" s="121" t="s">
        <v>145</v>
      </c>
      <c r="H410" s="15" t="s">
        <v>37</v>
      </c>
      <c r="I410" s="50"/>
      <c r="J410" s="36"/>
      <c r="K410" s="37"/>
      <c r="L410" s="28">
        <v>1</v>
      </c>
      <c r="M410" s="28">
        <v>1</v>
      </c>
      <c r="N410" s="28">
        <v>1</v>
      </c>
      <c r="O410" s="28">
        <v>0</v>
      </c>
      <c r="P410" s="37"/>
      <c r="Q410" s="37"/>
      <c r="R410" s="37"/>
      <c r="S410" s="37"/>
      <c r="T410" s="100"/>
      <c r="U410" s="69">
        <f t="shared" si="246"/>
        <v>3</v>
      </c>
      <c r="V410" s="55"/>
      <c r="W410" s="55"/>
      <c r="X410" s="55"/>
      <c r="Y410" s="18"/>
      <c r="Z410" s="55"/>
      <c r="AA410" s="55"/>
      <c r="AB410" s="55"/>
    </row>
    <row r="411" spans="2:28" ht="16.8" customHeight="1" x14ac:dyDescent="0.2">
      <c r="B411" s="158"/>
      <c r="C411" s="161"/>
      <c r="D411" s="164"/>
      <c r="E411" s="168" t="s">
        <v>26</v>
      </c>
      <c r="F411" s="169"/>
      <c r="G411" s="39">
        <v>1</v>
      </c>
      <c r="H411" s="15" t="s">
        <v>38</v>
      </c>
      <c r="I411" s="24">
        <v>1</v>
      </c>
      <c r="J411" s="25">
        <v>1</v>
      </c>
      <c r="K411" s="25">
        <v>2</v>
      </c>
      <c r="L411" s="25">
        <v>0</v>
      </c>
      <c r="M411" s="36"/>
      <c r="N411" s="36"/>
      <c r="O411" s="25">
        <v>1</v>
      </c>
      <c r="P411" s="25">
        <v>1</v>
      </c>
      <c r="Q411" s="25">
        <v>1</v>
      </c>
      <c r="R411" s="25">
        <v>2</v>
      </c>
      <c r="S411" s="25">
        <v>1</v>
      </c>
      <c r="T411" s="101">
        <v>1</v>
      </c>
      <c r="U411" s="69">
        <f t="shared" si="246"/>
        <v>11</v>
      </c>
      <c r="V411" s="54"/>
      <c r="W411" s="54"/>
      <c r="X411" s="54"/>
      <c r="Y411" s="16"/>
      <c r="Z411" s="54"/>
      <c r="AA411" s="54"/>
      <c r="AB411" s="54"/>
    </row>
    <row r="412" spans="2:28" ht="16.8" customHeight="1" x14ac:dyDescent="0.2">
      <c r="B412" s="158"/>
      <c r="C412" s="161"/>
      <c r="D412" s="164"/>
      <c r="E412" s="168" t="s">
        <v>27</v>
      </c>
      <c r="F412" s="169"/>
      <c r="G412" s="30">
        <v>0.95</v>
      </c>
      <c r="H412" s="15" t="s">
        <v>39</v>
      </c>
      <c r="I412" s="24">
        <f>SUM(I410:I411)</f>
        <v>1</v>
      </c>
      <c r="J412" s="25">
        <f t="shared" ref="J412:T412" si="267">SUM(J410:J411)</f>
        <v>1</v>
      </c>
      <c r="K412" s="25">
        <f t="shared" si="267"/>
        <v>2</v>
      </c>
      <c r="L412" s="25">
        <f t="shared" si="267"/>
        <v>1</v>
      </c>
      <c r="M412" s="25">
        <f t="shared" si="267"/>
        <v>1</v>
      </c>
      <c r="N412" s="25">
        <f t="shared" si="267"/>
        <v>1</v>
      </c>
      <c r="O412" s="25">
        <f t="shared" si="267"/>
        <v>1</v>
      </c>
      <c r="P412" s="25">
        <f t="shared" si="267"/>
        <v>1</v>
      </c>
      <c r="Q412" s="25">
        <f t="shared" si="267"/>
        <v>1</v>
      </c>
      <c r="R412" s="25">
        <f t="shared" si="267"/>
        <v>2</v>
      </c>
      <c r="S412" s="25">
        <f t="shared" si="267"/>
        <v>1</v>
      </c>
      <c r="T412" s="101">
        <f t="shared" si="267"/>
        <v>1</v>
      </c>
      <c r="U412" s="107">
        <f t="shared" si="246"/>
        <v>14</v>
      </c>
      <c r="V412" s="54">
        <f>SUM(K412:T412)</f>
        <v>12</v>
      </c>
      <c r="W412" s="57">
        <f>U412</f>
        <v>14</v>
      </c>
      <c r="X412" s="57">
        <f>V412+W412</f>
        <v>26</v>
      </c>
      <c r="Y412" s="43"/>
      <c r="Z412" s="57"/>
      <c r="AA412" s="57"/>
      <c r="AB412" s="57"/>
    </row>
    <row r="413" spans="2:28" ht="16.8" customHeight="1" x14ac:dyDescent="0.2">
      <c r="B413" s="158"/>
      <c r="C413" s="161"/>
      <c r="D413" s="164"/>
      <c r="E413" s="170" t="s">
        <v>28</v>
      </c>
      <c r="F413" s="53" t="s">
        <v>29</v>
      </c>
      <c r="G413" s="31"/>
      <c r="H413" s="15" t="s">
        <v>31</v>
      </c>
      <c r="I413" s="58">
        <f>ROUNDDOWN($G413*I410+$G414*I411,2)</f>
        <v>0</v>
      </c>
      <c r="J413" s="58">
        <f t="shared" ref="J413:T413" si="268">ROUNDDOWN($G413*J410+$G414*J411,2)</f>
        <v>0</v>
      </c>
      <c r="K413" s="58">
        <f t="shared" si="268"/>
        <v>0</v>
      </c>
      <c r="L413" s="58">
        <f t="shared" si="268"/>
        <v>0</v>
      </c>
      <c r="M413" s="58">
        <f t="shared" si="268"/>
        <v>0</v>
      </c>
      <c r="N413" s="58">
        <f t="shared" si="268"/>
        <v>0</v>
      </c>
      <c r="O413" s="58">
        <f t="shared" si="268"/>
        <v>0</v>
      </c>
      <c r="P413" s="58">
        <f t="shared" si="268"/>
        <v>0</v>
      </c>
      <c r="Q413" s="58">
        <f t="shared" si="268"/>
        <v>0</v>
      </c>
      <c r="R413" s="58">
        <f t="shared" si="268"/>
        <v>0</v>
      </c>
      <c r="S413" s="58">
        <f t="shared" si="268"/>
        <v>0</v>
      </c>
      <c r="T413" s="98">
        <f t="shared" si="268"/>
        <v>0</v>
      </c>
      <c r="U413" s="99">
        <f t="shared" si="246"/>
        <v>0</v>
      </c>
      <c r="V413" s="54"/>
      <c r="W413" s="54"/>
      <c r="X413" s="54"/>
      <c r="Y413" s="16"/>
      <c r="Z413" s="54"/>
      <c r="AA413" s="54"/>
      <c r="AB413" s="54"/>
    </row>
    <row r="414" spans="2:28" ht="16.8" customHeight="1" x14ac:dyDescent="0.2">
      <c r="B414" s="158"/>
      <c r="C414" s="161"/>
      <c r="D414" s="165"/>
      <c r="E414" s="171"/>
      <c r="F414" s="19" t="s">
        <v>30</v>
      </c>
      <c r="G414" s="33"/>
      <c r="H414" s="20" t="s">
        <v>32</v>
      </c>
      <c r="I414" s="60">
        <f>INT(SUM(I409,I413))</f>
        <v>0</v>
      </c>
      <c r="J414" s="61">
        <f t="shared" ref="J414:T414" si="269">INT(SUM(J409,J413))</f>
        <v>0</v>
      </c>
      <c r="K414" s="61">
        <f t="shared" si="269"/>
        <v>0</v>
      </c>
      <c r="L414" s="27">
        <f t="shared" si="269"/>
        <v>0</v>
      </c>
      <c r="M414" s="27">
        <f t="shared" si="269"/>
        <v>0</v>
      </c>
      <c r="N414" s="27">
        <f t="shared" si="269"/>
        <v>0</v>
      </c>
      <c r="O414" s="27">
        <f t="shared" si="269"/>
        <v>0</v>
      </c>
      <c r="P414" s="61">
        <f t="shared" si="269"/>
        <v>0</v>
      </c>
      <c r="Q414" s="61">
        <f t="shared" si="269"/>
        <v>0</v>
      </c>
      <c r="R414" s="61">
        <f t="shared" si="269"/>
        <v>0</v>
      </c>
      <c r="S414" s="61">
        <f t="shared" si="269"/>
        <v>0</v>
      </c>
      <c r="T414" s="103">
        <f t="shared" si="269"/>
        <v>0</v>
      </c>
      <c r="U414" s="42">
        <f t="shared" si="246"/>
        <v>0</v>
      </c>
      <c r="V414" s="62"/>
      <c r="W414" s="54"/>
      <c r="X414" s="54"/>
      <c r="Y414" s="16"/>
      <c r="Z414" s="54">
        <f>SUM(K414:T414)</f>
        <v>0</v>
      </c>
      <c r="AA414" s="54">
        <f>U414</f>
        <v>0</v>
      </c>
      <c r="AB414" s="54">
        <f>Z414+AA414</f>
        <v>0</v>
      </c>
    </row>
    <row r="415" spans="2:28" ht="16.8" customHeight="1" x14ac:dyDescent="0.2">
      <c r="B415" s="158"/>
      <c r="C415" s="161"/>
      <c r="D415" s="160" t="s">
        <v>56</v>
      </c>
      <c r="E415" s="166" t="s">
        <v>57</v>
      </c>
      <c r="F415" s="167"/>
      <c r="G415" s="32"/>
      <c r="H415" s="21" t="s">
        <v>25</v>
      </c>
      <c r="I415" s="22">
        <f>ROUNDDOWN($G415*$G416,2)</f>
        <v>0</v>
      </c>
      <c r="J415" s="23">
        <f t="shared" ref="J415:T415" si="270">ROUNDDOWN($G415*$G416,2)</f>
        <v>0</v>
      </c>
      <c r="K415" s="23">
        <f t="shared" si="270"/>
        <v>0</v>
      </c>
      <c r="L415" s="23">
        <f t="shared" si="270"/>
        <v>0</v>
      </c>
      <c r="M415" s="23">
        <f t="shared" si="270"/>
        <v>0</v>
      </c>
      <c r="N415" s="23">
        <f t="shared" si="270"/>
        <v>0</v>
      </c>
      <c r="O415" s="23">
        <f t="shared" si="270"/>
        <v>0</v>
      </c>
      <c r="P415" s="23">
        <f t="shared" si="270"/>
        <v>0</v>
      </c>
      <c r="Q415" s="23">
        <f t="shared" si="270"/>
        <v>0</v>
      </c>
      <c r="R415" s="23">
        <f t="shared" si="270"/>
        <v>0</v>
      </c>
      <c r="S415" s="23">
        <f t="shared" si="270"/>
        <v>0</v>
      </c>
      <c r="T415" s="104">
        <f t="shared" si="270"/>
        <v>0</v>
      </c>
      <c r="U415" s="97">
        <f>SUM(I415:T415)</f>
        <v>0</v>
      </c>
      <c r="V415" s="55"/>
      <c r="W415" s="55"/>
      <c r="X415" s="55"/>
      <c r="Y415" s="18"/>
      <c r="Z415" s="55"/>
      <c r="AA415" s="55"/>
      <c r="AB415" s="55"/>
    </row>
    <row r="416" spans="2:28" ht="16.8" customHeight="1" x14ac:dyDescent="0.2">
      <c r="B416" s="158"/>
      <c r="C416" s="161"/>
      <c r="D416" s="161"/>
      <c r="E416" s="168" t="s">
        <v>149</v>
      </c>
      <c r="F416" s="169"/>
      <c r="G416" s="39">
        <v>10</v>
      </c>
      <c r="H416" s="15" t="s">
        <v>39</v>
      </c>
      <c r="I416" s="24">
        <v>646</v>
      </c>
      <c r="J416" s="25">
        <v>619</v>
      </c>
      <c r="K416" s="25">
        <v>679</v>
      </c>
      <c r="L416" s="25">
        <v>739</v>
      </c>
      <c r="M416" s="25">
        <v>842</v>
      </c>
      <c r="N416" s="25">
        <v>899</v>
      </c>
      <c r="O416" s="25">
        <v>614</v>
      </c>
      <c r="P416" s="25">
        <v>603</v>
      </c>
      <c r="Q416" s="25">
        <v>586</v>
      </c>
      <c r="R416" s="25">
        <v>707</v>
      </c>
      <c r="S416" s="25">
        <v>590</v>
      </c>
      <c r="T416" s="101">
        <v>585</v>
      </c>
      <c r="U416" s="107">
        <f>SUM(I416:T416)</f>
        <v>8109</v>
      </c>
      <c r="V416" s="54">
        <f>SUM(K416:T416)</f>
        <v>6844</v>
      </c>
      <c r="W416" s="54">
        <f>U416</f>
        <v>8109</v>
      </c>
      <c r="X416" s="54">
        <f>V416+W416</f>
        <v>14953</v>
      </c>
      <c r="Y416" s="16"/>
      <c r="Z416" s="54"/>
      <c r="AA416" s="54"/>
      <c r="AB416" s="54"/>
    </row>
    <row r="417" spans="2:28" ht="16.8" customHeight="1" x14ac:dyDescent="0.2">
      <c r="B417" s="158"/>
      <c r="C417" s="161"/>
      <c r="D417" s="161"/>
      <c r="E417" s="172" t="s">
        <v>48</v>
      </c>
      <c r="F417" s="63" t="s">
        <v>49</v>
      </c>
      <c r="G417" s="51"/>
      <c r="H417" s="15" t="s">
        <v>31</v>
      </c>
      <c r="I417" s="58">
        <f>ROUNDDOWN(IF(I416&gt;120,IF(I416&gt;300,120*$G417+180*$G418+(I416-300)*$G419,120*$G417+(I416-120)*$G418),I416*$G417),2)</f>
        <v>0</v>
      </c>
      <c r="J417" s="59">
        <f t="shared" ref="J417:T417" si="271">ROUNDDOWN(IF(J416&gt;120,IF(J416&gt;300,120*$G417+180*$G418+(J416-300)*$G419,120*$G417+(J416-120)*$G418),J416*$G417),2)</f>
        <v>0</v>
      </c>
      <c r="K417" s="59">
        <f t="shared" si="271"/>
        <v>0</v>
      </c>
      <c r="L417" s="26">
        <f t="shared" si="271"/>
        <v>0</v>
      </c>
      <c r="M417" s="26">
        <f t="shared" si="271"/>
        <v>0</v>
      </c>
      <c r="N417" s="26">
        <f t="shared" si="271"/>
        <v>0</v>
      </c>
      <c r="O417" s="26">
        <f t="shared" si="271"/>
        <v>0</v>
      </c>
      <c r="P417" s="59">
        <f t="shared" si="271"/>
        <v>0</v>
      </c>
      <c r="Q417" s="59">
        <f t="shared" si="271"/>
        <v>0</v>
      </c>
      <c r="R417" s="59">
        <f t="shared" si="271"/>
        <v>0</v>
      </c>
      <c r="S417" s="59">
        <f t="shared" si="271"/>
        <v>0</v>
      </c>
      <c r="T417" s="102">
        <f t="shared" si="271"/>
        <v>0</v>
      </c>
      <c r="U417" s="99">
        <f>SUM(I417:T417)</f>
        <v>0</v>
      </c>
      <c r="V417" s="57"/>
      <c r="W417" s="57"/>
      <c r="X417" s="57"/>
      <c r="Y417" s="43"/>
      <c r="Z417" s="57"/>
      <c r="AA417" s="57"/>
      <c r="AB417" s="57"/>
    </row>
    <row r="418" spans="2:28" ht="16.8" customHeight="1" x14ac:dyDescent="0.2">
      <c r="B418" s="158"/>
      <c r="C418" s="161"/>
      <c r="D418" s="161"/>
      <c r="E418" s="172"/>
      <c r="F418" s="64" t="s">
        <v>50</v>
      </c>
      <c r="G418" s="31"/>
      <c r="H418" s="65" t="s">
        <v>32</v>
      </c>
      <c r="I418" s="66">
        <f>INT(SUM(I415,I417))</f>
        <v>0</v>
      </c>
      <c r="J418" s="67">
        <f>INT(SUM(J415,J417))</f>
        <v>0</v>
      </c>
      <c r="K418" s="67">
        <f t="shared" ref="K418:T418" si="272">INT(SUM(K415,K417))</f>
        <v>0</v>
      </c>
      <c r="L418" s="68">
        <f t="shared" si="272"/>
        <v>0</v>
      </c>
      <c r="M418" s="68">
        <f t="shared" si="272"/>
        <v>0</v>
      </c>
      <c r="N418" s="68">
        <f t="shared" si="272"/>
        <v>0</v>
      </c>
      <c r="O418" s="68">
        <f t="shared" si="272"/>
        <v>0</v>
      </c>
      <c r="P418" s="67">
        <f t="shared" si="272"/>
        <v>0</v>
      </c>
      <c r="Q418" s="67">
        <f t="shared" si="272"/>
        <v>0</v>
      </c>
      <c r="R418" s="67">
        <f t="shared" si="272"/>
        <v>0</v>
      </c>
      <c r="S418" s="67">
        <f t="shared" si="272"/>
        <v>0</v>
      </c>
      <c r="T418" s="105">
        <f t="shared" si="272"/>
        <v>0</v>
      </c>
      <c r="U418" s="69">
        <f>SUM(I418:T418)</f>
        <v>0</v>
      </c>
      <c r="V418" s="54"/>
      <c r="W418" s="54"/>
      <c r="X418" s="54"/>
      <c r="Y418" s="16"/>
      <c r="Z418" s="54">
        <f>SUM(K418:T418)</f>
        <v>0</v>
      </c>
      <c r="AA418" s="54">
        <f>U418</f>
        <v>0</v>
      </c>
      <c r="AB418" s="54">
        <f>Z418+AA418</f>
        <v>0</v>
      </c>
    </row>
    <row r="419" spans="2:28" ht="16.8" customHeight="1" x14ac:dyDescent="0.2">
      <c r="B419" s="159"/>
      <c r="C419" s="162"/>
      <c r="D419" s="162"/>
      <c r="E419" s="173"/>
      <c r="F419" s="70" t="s">
        <v>51</v>
      </c>
      <c r="G419" s="33"/>
      <c r="H419" s="71"/>
      <c r="I419" s="72"/>
      <c r="J419" s="73"/>
      <c r="K419" s="73"/>
      <c r="L419" s="74"/>
      <c r="M419" s="74"/>
      <c r="N419" s="74"/>
      <c r="O419" s="74"/>
      <c r="P419" s="73"/>
      <c r="Q419" s="73"/>
      <c r="R419" s="73"/>
      <c r="S419" s="73"/>
      <c r="T419" s="106"/>
      <c r="U419" s="108"/>
      <c r="V419" s="54"/>
      <c r="W419" s="54"/>
      <c r="X419" s="54"/>
      <c r="Y419" s="16"/>
      <c r="Z419" s="54"/>
      <c r="AA419" s="54"/>
      <c r="AB419" s="54"/>
    </row>
    <row r="420" spans="2:28" ht="16.8" customHeight="1" x14ac:dyDescent="0.2">
      <c r="B420" s="157">
        <f t="shared" ref="B420" si="273">B409+1</f>
        <v>38</v>
      </c>
      <c r="C420" s="160" t="s">
        <v>90</v>
      </c>
      <c r="D420" s="163" t="s">
        <v>45</v>
      </c>
      <c r="E420" s="166" t="s">
        <v>24</v>
      </c>
      <c r="F420" s="167"/>
      <c r="G420" s="32"/>
      <c r="H420" s="21" t="s">
        <v>25</v>
      </c>
      <c r="I420" s="22">
        <f>ROUNDDOWN($G420*$G422*$G423,2)</f>
        <v>0</v>
      </c>
      <c r="J420" s="23">
        <f t="shared" ref="J420:T420" si="274">ROUNDDOWN($G420*$G422*$G423,2)</f>
        <v>0</v>
      </c>
      <c r="K420" s="23">
        <f t="shared" si="274"/>
        <v>0</v>
      </c>
      <c r="L420" s="23">
        <f t="shared" si="274"/>
        <v>0</v>
      </c>
      <c r="M420" s="23">
        <f t="shared" si="274"/>
        <v>0</v>
      </c>
      <c r="N420" s="23">
        <f t="shared" si="274"/>
        <v>0</v>
      </c>
      <c r="O420" s="23">
        <f t="shared" si="274"/>
        <v>0</v>
      </c>
      <c r="P420" s="23">
        <f t="shared" si="274"/>
        <v>0</v>
      </c>
      <c r="Q420" s="23">
        <f t="shared" si="274"/>
        <v>0</v>
      </c>
      <c r="R420" s="23">
        <f t="shared" si="274"/>
        <v>0</v>
      </c>
      <c r="S420" s="23">
        <f t="shared" si="274"/>
        <v>0</v>
      </c>
      <c r="T420" s="104">
        <f t="shared" si="274"/>
        <v>0</v>
      </c>
      <c r="U420" s="97">
        <f t="shared" si="246"/>
        <v>0</v>
      </c>
      <c r="V420" s="55"/>
      <c r="W420" s="55"/>
      <c r="X420" s="55"/>
      <c r="Y420" s="18"/>
      <c r="Z420" s="55"/>
      <c r="AA420" s="55"/>
      <c r="AB420" s="55"/>
    </row>
    <row r="421" spans="2:28" ht="16.8" customHeight="1" x14ac:dyDescent="0.2">
      <c r="B421" s="158"/>
      <c r="C421" s="161"/>
      <c r="D421" s="164"/>
      <c r="E421" s="52" t="s">
        <v>36</v>
      </c>
      <c r="F421" s="56"/>
      <c r="G421" s="121" t="s">
        <v>145</v>
      </c>
      <c r="H421" s="15" t="s">
        <v>37</v>
      </c>
      <c r="I421" s="50"/>
      <c r="J421" s="36"/>
      <c r="K421" s="37"/>
      <c r="L421" s="28">
        <v>985</v>
      </c>
      <c r="M421" s="28">
        <v>991</v>
      </c>
      <c r="N421" s="28">
        <v>1042</v>
      </c>
      <c r="O421" s="28">
        <v>101</v>
      </c>
      <c r="P421" s="37"/>
      <c r="Q421" s="37"/>
      <c r="R421" s="37"/>
      <c r="S421" s="37"/>
      <c r="T421" s="100"/>
      <c r="U421" s="69">
        <f t="shared" si="246"/>
        <v>3119</v>
      </c>
      <c r="V421" s="55"/>
      <c r="W421" s="55"/>
      <c r="X421" s="55"/>
      <c r="Y421" s="18"/>
      <c r="Z421" s="55"/>
      <c r="AA421" s="55"/>
      <c r="AB421" s="55"/>
    </row>
    <row r="422" spans="2:28" ht="16.8" customHeight="1" x14ac:dyDescent="0.2">
      <c r="B422" s="158"/>
      <c r="C422" s="161"/>
      <c r="D422" s="164"/>
      <c r="E422" s="168" t="s">
        <v>26</v>
      </c>
      <c r="F422" s="169"/>
      <c r="G422" s="39">
        <v>9</v>
      </c>
      <c r="H422" s="15" t="s">
        <v>38</v>
      </c>
      <c r="I422" s="24">
        <v>1044</v>
      </c>
      <c r="J422" s="25">
        <v>1010</v>
      </c>
      <c r="K422" s="25">
        <v>1030</v>
      </c>
      <c r="L422" s="25">
        <v>164</v>
      </c>
      <c r="M422" s="36"/>
      <c r="N422" s="36"/>
      <c r="O422" s="25">
        <v>853</v>
      </c>
      <c r="P422" s="25">
        <v>1094</v>
      </c>
      <c r="Q422" s="25">
        <v>1167</v>
      </c>
      <c r="R422" s="25">
        <v>1741</v>
      </c>
      <c r="S422" s="25">
        <v>1176</v>
      </c>
      <c r="T422" s="101">
        <v>1028</v>
      </c>
      <c r="U422" s="69">
        <f t="shared" si="246"/>
        <v>10307</v>
      </c>
      <c r="V422" s="54"/>
      <c r="W422" s="54"/>
      <c r="X422" s="54"/>
      <c r="Y422" s="16"/>
      <c r="Z422" s="54"/>
      <c r="AA422" s="54"/>
      <c r="AB422" s="54"/>
    </row>
    <row r="423" spans="2:28" ht="16.8" customHeight="1" x14ac:dyDescent="0.2">
      <c r="B423" s="158"/>
      <c r="C423" s="161"/>
      <c r="D423" s="164"/>
      <c r="E423" s="168" t="s">
        <v>27</v>
      </c>
      <c r="F423" s="169"/>
      <c r="G423" s="30">
        <v>0.95</v>
      </c>
      <c r="H423" s="15" t="s">
        <v>39</v>
      </c>
      <c r="I423" s="24">
        <f>SUM(I421:I422)</f>
        <v>1044</v>
      </c>
      <c r="J423" s="25">
        <f t="shared" ref="J423:T423" si="275">SUM(J421:J422)</f>
        <v>1010</v>
      </c>
      <c r="K423" s="25">
        <f t="shared" si="275"/>
        <v>1030</v>
      </c>
      <c r="L423" s="25">
        <f t="shared" si="275"/>
        <v>1149</v>
      </c>
      <c r="M423" s="25">
        <f t="shared" si="275"/>
        <v>991</v>
      </c>
      <c r="N423" s="25">
        <f t="shared" si="275"/>
        <v>1042</v>
      </c>
      <c r="O423" s="25">
        <f t="shared" si="275"/>
        <v>954</v>
      </c>
      <c r="P423" s="25">
        <f t="shared" si="275"/>
        <v>1094</v>
      </c>
      <c r="Q423" s="25">
        <f t="shared" si="275"/>
        <v>1167</v>
      </c>
      <c r="R423" s="25">
        <f t="shared" si="275"/>
        <v>1741</v>
      </c>
      <c r="S423" s="25">
        <f t="shared" si="275"/>
        <v>1176</v>
      </c>
      <c r="T423" s="101">
        <f t="shared" si="275"/>
        <v>1028</v>
      </c>
      <c r="U423" s="107">
        <f t="shared" si="246"/>
        <v>13426</v>
      </c>
      <c r="V423" s="54">
        <f>SUM(K423:T423)</f>
        <v>11372</v>
      </c>
      <c r="W423" s="57">
        <f>U423</f>
        <v>13426</v>
      </c>
      <c r="X423" s="57">
        <f>V423+W423</f>
        <v>24798</v>
      </c>
      <c r="Y423" s="43"/>
      <c r="Z423" s="57"/>
      <c r="AA423" s="57"/>
      <c r="AB423" s="57"/>
    </row>
    <row r="424" spans="2:28" ht="16.8" customHeight="1" x14ac:dyDescent="0.2">
      <c r="B424" s="158"/>
      <c r="C424" s="161"/>
      <c r="D424" s="164"/>
      <c r="E424" s="170" t="s">
        <v>28</v>
      </c>
      <c r="F424" s="53" t="s">
        <v>29</v>
      </c>
      <c r="G424" s="31"/>
      <c r="H424" s="15" t="s">
        <v>31</v>
      </c>
      <c r="I424" s="58">
        <f>ROUNDDOWN($G424*I421+$G425*I422,2)</f>
        <v>0</v>
      </c>
      <c r="J424" s="59">
        <f t="shared" ref="J424:T424" si="276">ROUNDDOWN($G424*J421+$G425*J422,2)</f>
        <v>0</v>
      </c>
      <c r="K424" s="59">
        <f t="shared" si="276"/>
        <v>0</v>
      </c>
      <c r="L424" s="26">
        <f t="shared" si="276"/>
        <v>0</v>
      </c>
      <c r="M424" s="26">
        <f t="shared" si="276"/>
        <v>0</v>
      </c>
      <c r="N424" s="26">
        <f t="shared" si="276"/>
        <v>0</v>
      </c>
      <c r="O424" s="26">
        <f t="shared" si="276"/>
        <v>0</v>
      </c>
      <c r="P424" s="59">
        <f t="shared" si="276"/>
        <v>0</v>
      </c>
      <c r="Q424" s="59">
        <f t="shared" si="276"/>
        <v>0</v>
      </c>
      <c r="R424" s="59">
        <f t="shared" si="276"/>
        <v>0</v>
      </c>
      <c r="S424" s="59">
        <f t="shared" si="276"/>
        <v>0</v>
      </c>
      <c r="T424" s="102">
        <f t="shared" si="276"/>
        <v>0</v>
      </c>
      <c r="U424" s="99">
        <f t="shared" si="246"/>
        <v>0</v>
      </c>
      <c r="V424" s="54"/>
      <c r="W424" s="54"/>
      <c r="X424" s="54"/>
      <c r="Y424" s="16"/>
      <c r="Z424" s="54"/>
      <c r="AA424" s="54"/>
      <c r="AB424" s="54"/>
    </row>
    <row r="425" spans="2:28" ht="16.8" customHeight="1" x14ac:dyDescent="0.2">
      <c r="B425" s="158"/>
      <c r="C425" s="161"/>
      <c r="D425" s="165"/>
      <c r="E425" s="171"/>
      <c r="F425" s="19" t="s">
        <v>30</v>
      </c>
      <c r="G425" s="33"/>
      <c r="H425" s="20" t="s">
        <v>32</v>
      </c>
      <c r="I425" s="60">
        <f>INT(SUM(I420,I424))</f>
        <v>0</v>
      </c>
      <c r="J425" s="61">
        <f t="shared" ref="J425:T425" si="277">INT(SUM(J420,J424))</f>
        <v>0</v>
      </c>
      <c r="K425" s="61">
        <f t="shared" si="277"/>
        <v>0</v>
      </c>
      <c r="L425" s="27">
        <f t="shared" si="277"/>
        <v>0</v>
      </c>
      <c r="M425" s="27">
        <f t="shared" si="277"/>
        <v>0</v>
      </c>
      <c r="N425" s="27">
        <f t="shared" si="277"/>
        <v>0</v>
      </c>
      <c r="O425" s="27">
        <f t="shared" si="277"/>
        <v>0</v>
      </c>
      <c r="P425" s="61">
        <f t="shared" si="277"/>
        <v>0</v>
      </c>
      <c r="Q425" s="61">
        <f t="shared" si="277"/>
        <v>0</v>
      </c>
      <c r="R425" s="61">
        <f t="shared" si="277"/>
        <v>0</v>
      </c>
      <c r="S425" s="61">
        <f t="shared" si="277"/>
        <v>0</v>
      </c>
      <c r="T425" s="103">
        <f t="shared" si="277"/>
        <v>0</v>
      </c>
      <c r="U425" s="42">
        <f t="shared" si="246"/>
        <v>0</v>
      </c>
      <c r="V425" s="62"/>
      <c r="W425" s="54"/>
      <c r="X425" s="54"/>
      <c r="Y425" s="16"/>
      <c r="Z425" s="54">
        <f>SUM(K425:T425)</f>
        <v>0</v>
      </c>
      <c r="AA425" s="54">
        <f>U425</f>
        <v>0</v>
      </c>
      <c r="AB425" s="54">
        <f>Z425+AA425</f>
        <v>0</v>
      </c>
    </row>
    <row r="426" spans="2:28" ht="16.8" customHeight="1" x14ac:dyDescent="0.2">
      <c r="B426" s="158"/>
      <c r="C426" s="161"/>
      <c r="D426" s="160" t="s">
        <v>46</v>
      </c>
      <c r="E426" s="166" t="s">
        <v>47</v>
      </c>
      <c r="F426" s="167"/>
      <c r="G426" s="32"/>
      <c r="H426" s="21" t="s">
        <v>25</v>
      </c>
      <c r="I426" s="22">
        <f>$G426</f>
        <v>0</v>
      </c>
      <c r="J426" s="23">
        <f t="shared" ref="J426:T426" si="278">$G426</f>
        <v>0</v>
      </c>
      <c r="K426" s="23">
        <f t="shared" si="278"/>
        <v>0</v>
      </c>
      <c r="L426" s="23">
        <f t="shared" si="278"/>
        <v>0</v>
      </c>
      <c r="M426" s="23">
        <f t="shared" si="278"/>
        <v>0</v>
      </c>
      <c r="N426" s="23">
        <f t="shared" si="278"/>
        <v>0</v>
      </c>
      <c r="O426" s="23">
        <f t="shared" si="278"/>
        <v>0</v>
      </c>
      <c r="P426" s="23">
        <f t="shared" si="278"/>
        <v>0</v>
      </c>
      <c r="Q426" s="23">
        <f t="shared" si="278"/>
        <v>0</v>
      </c>
      <c r="R426" s="23">
        <f t="shared" si="278"/>
        <v>0</v>
      </c>
      <c r="S426" s="23">
        <f t="shared" si="278"/>
        <v>0</v>
      </c>
      <c r="T426" s="104">
        <f t="shared" si="278"/>
        <v>0</v>
      </c>
      <c r="U426" s="97">
        <f>SUM(I426:T426)</f>
        <v>0</v>
      </c>
      <c r="V426" s="55"/>
      <c r="W426" s="55"/>
      <c r="X426" s="55"/>
      <c r="Y426" s="18"/>
      <c r="Z426" s="55"/>
      <c r="AA426" s="55"/>
      <c r="AB426" s="55"/>
    </row>
    <row r="427" spans="2:28" ht="16.8" customHeight="1" x14ac:dyDescent="0.2">
      <c r="B427" s="158"/>
      <c r="C427" s="161"/>
      <c r="D427" s="161"/>
      <c r="E427" s="168" t="s">
        <v>148</v>
      </c>
      <c r="F427" s="169"/>
      <c r="G427" s="39">
        <v>20</v>
      </c>
      <c r="H427" s="15" t="s">
        <v>39</v>
      </c>
      <c r="I427" s="24">
        <v>81</v>
      </c>
      <c r="J427" s="25">
        <v>79</v>
      </c>
      <c r="K427" s="25">
        <v>114</v>
      </c>
      <c r="L427" s="25">
        <v>125</v>
      </c>
      <c r="M427" s="25">
        <v>128</v>
      </c>
      <c r="N427" s="25">
        <v>135</v>
      </c>
      <c r="O427" s="25">
        <v>73</v>
      </c>
      <c r="P427" s="25">
        <v>74</v>
      </c>
      <c r="Q427" s="25">
        <v>71</v>
      </c>
      <c r="R427" s="25">
        <v>87</v>
      </c>
      <c r="S427" s="25">
        <v>78</v>
      </c>
      <c r="T427" s="101">
        <v>74</v>
      </c>
      <c r="U427" s="107">
        <f>SUM(I427:T427)</f>
        <v>1119</v>
      </c>
      <c r="V427" s="54">
        <f>SUM(K427:T427)</f>
        <v>959</v>
      </c>
      <c r="W427" s="54">
        <f>U427</f>
        <v>1119</v>
      </c>
      <c r="X427" s="54">
        <f>V427+W427</f>
        <v>2078</v>
      </c>
      <c r="Y427" s="16"/>
      <c r="Z427" s="54"/>
      <c r="AA427" s="54"/>
      <c r="AB427" s="54"/>
    </row>
    <row r="428" spans="2:28" ht="16.8" customHeight="1" x14ac:dyDescent="0.2">
      <c r="B428" s="158"/>
      <c r="C428" s="161"/>
      <c r="D428" s="161"/>
      <c r="E428" s="172" t="s">
        <v>48</v>
      </c>
      <c r="F428" s="63" t="s">
        <v>49</v>
      </c>
      <c r="G428" s="51"/>
      <c r="H428" s="15" t="s">
        <v>31</v>
      </c>
      <c r="I428" s="58">
        <f>ROUNDDOWN(IF(I427&gt;120,IF(I427&gt;300,120*$G428+180*$G429+(I427-300)*$G430,120*$G428+(I427-120)*$G429),I427*$G428),2)</f>
        <v>0</v>
      </c>
      <c r="J428" s="59">
        <f t="shared" ref="J428:T428" si="279">ROUNDDOWN(IF(J427&gt;120,IF(J427&gt;300,120*$G428+180*$G429+(J427-300)*$G430,120*$G428+(J427-120)*$G429),J427*$G428),2)</f>
        <v>0</v>
      </c>
      <c r="K428" s="59">
        <f t="shared" si="279"/>
        <v>0</v>
      </c>
      <c r="L428" s="26">
        <f t="shared" si="279"/>
        <v>0</v>
      </c>
      <c r="M428" s="26">
        <f t="shared" si="279"/>
        <v>0</v>
      </c>
      <c r="N428" s="26">
        <f t="shared" si="279"/>
        <v>0</v>
      </c>
      <c r="O428" s="26">
        <f t="shared" si="279"/>
        <v>0</v>
      </c>
      <c r="P428" s="59">
        <f t="shared" si="279"/>
        <v>0</v>
      </c>
      <c r="Q428" s="59">
        <f t="shared" si="279"/>
        <v>0</v>
      </c>
      <c r="R428" s="59">
        <f t="shared" si="279"/>
        <v>0</v>
      </c>
      <c r="S428" s="59">
        <f t="shared" si="279"/>
        <v>0</v>
      </c>
      <c r="T428" s="102">
        <f t="shared" si="279"/>
        <v>0</v>
      </c>
      <c r="U428" s="99">
        <f>SUM(I428:T428)</f>
        <v>0</v>
      </c>
      <c r="V428" s="57"/>
      <c r="W428" s="57"/>
      <c r="X428" s="57"/>
      <c r="Y428" s="43"/>
      <c r="Z428" s="57"/>
      <c r="AA428" s="57"/>
      <c r="AB428" s="57"/>
    </row>
    <row r="429" spans="2:28" ht="16.8" customHeight="1" x14ac:dyDescent="0.2">
      <c r="B429" s="158"/>
      <c r="C429" s="161"/>
      <c r="D429" s="161"/>
      <c r="E429" s="172"/>
      <c r="F429" s="64" t="s">
        <v>50</v>
      </c>
      <c r="G429" s="31"/>
      <c r="H429" s="65" t="s">
        <v>32</v>
      </c>
      <c r="I429" s="66">
        <f>INT(SUM(I426,I428))</f>
        <v>0</v>
      </c>
      <c r="J429" s="67">
        <f>INT(SUM(J426,J428))</f>
        <v>0</v>
      </c>
      <c r="K429" s="67">
        <f t="shared" ref="K429:T429" si="280">INT(SUM(K426,K428))</f>
        <v>0</v>
      </c>
      <c r="L429" s="68">
        <f t="shared" si="280"/>
        <v>0</v>
      </c>
      <c r="M429" s="68">
        <f t="shared" si="280"/>
        <v>0</v>
      </c>
      <c r="N429" s="68">
        <f t="shared" si="280"/>
        <v>0</v>
      </c>
      <c r="O429" s="68">
        <f t="shared" si="280"/>
        <v>0</v>
      </c>
      <c r="P429" s="67">
        <f t="shared" si="280"/>
        <v>0</v>
      </c>
      <c r="Q429" s="67">
        <f t="shared" si="280"/>
        <v>0</v>
      </c>
      <c r="R429" s="67">
        <f t="shared" si="280"/>
        <v>0</v>
      </c>
      <c r="S429" s="67">
        <f t="shared" si="280"/>
        <v>0</v>
      </c>
      <c r="T429" s="105">
        <f t="shared" si="280"/>
        <v>0</v>
      </c>
      <c r="U429" s="69">
        <f>SUM(I429:T429)</f>
        <v>0</v>
      </c>
      <c r="V429" s="54"/>
      <c r="W429" s="54"/>
      <c r="X429" s="54"/>
      <c r="Y429" s="16"/>
      <c r="Z429" s="54">
        <f>SUM(K429:T429)</f>
        <v>0</v>
      </c>
      <c r="AA429" s="54">
        <f>U429</f>
        <v>0</v>
      </c>
      <c r="AB429" s="54">
        <f>Z429+AA429</f>
        <v>0</v>
      </c>
    </row>
    <row r="430" spans="2:28" ht="16.8" customHeight="1" x14ac:dyDescent="0.2">
      <c r="B430" s="159"/>
      <c r="C430" s="162"/>
      <c r="D430" s="162"/>
      <c r="E430" s="173"/>
      <c r="F430" s="70" t="s">
        <v>51</v>
      </c>
      <c r="G430" s="33"/>
      <c r="H430" s="71"/>
      <c r="I430" s="72"/>
      <c r="J430" s="73"/>
      <c r="K430" s="73"/>
      <c r="L430" s="74"/>
      <c r="M430" s="74"/>
      <c r="N430" s="74"/>
      <c r="O430" s="74"/>
      <c r="P430" s="73"/>
      <c r="Q430" s="73"/>
      <c r="R430" s="73"/>
      <c r="S430" s="73"/>
      <c r="T430" s="106"/>
      <c r="U430" s="108"/>
      <c r="V430" s="54"/>
      <c r="W430" s="54"/>
      <c r="X430" s="54"/>
      <c r="Y430" s="16"/>
      <c r="Z430" s="54"/>
      <c r="AA430" s="54"/>
      <c r="AB430" s="54"/>
    </row>
    <row r="431" spans="2:28" ht="16.8" customHeight="1" x14ac:dyDescent="0.2">
      <c r="B431" s="157">
        <f>B420+1</f>
        <v>39</v>
      </c>
      <c r="C431" s="160" t="s">
        <v>91</v>
      </c>
      <c r="D431" s="163" t="s">
        <v>45</v>
      </c>
      <c r="E431" s="166" t="s">
        <v>24</v>
      </c>
      <c r="F431" s="167"/>
      <c r="G431" s="32"/>
      <c r="H431" s="21" t="s">
        <v>25</v>
      </c>
      <c r="I431" s="22">
        <f>ROUNDDOWN($G431*$G433*$G434,2)</f>
        <v>0</v>
      </c>
      <c r="J431" s="23">
        <f t="shared" ref="J431:T431" si="281">ROUNDDOWN($G431*$G433*$G434,2)</f>
        <v>0</v>
      </c>
      <c r="K431" s="23">
        <f t="shared" si="281"/>
        <v>0</v>
      </c>
      <c r="L431" s="23">
        <f t="shared" si="281"/>
        <v>0</v>
      </c>
      <c r="M431" s="23">
        <f t="shared" si="281"/>
        <v>0</v>
      </c>
      <c r="N431" s="23">
        <f t="shared" si="281"/>
        <v>0</v>
      </c>
      <c r="O431" s="23">
        <f t="shared" si="281"/>
        <v>0</v>
      </c>
      <c r="P431" s="23">
        <f t="shared" si="281"/>
        <v>0</v>
      </c>
      <c r="Q431" s="23">
        <f t="shared" si="281"/>
        <v>0</v>
      </c>
      <c r="R431" s="23">
        <f t="shared" si="281"/>
        <v>0</v>
      </c>
      <c r="S431" s="23">
        <f t="shared" si="281"/>
        <v>0</v>
      </c>
      <c r="T431" s="104">
        <f t="shared" si="281"/>
        <v>0</v>
      </c>
      <c r="U431" s="97">
        <f t="shared" si="246"/>
        <v>0</v>
      </c>
      <c r="V431" s="55"/>
      <c r="W431" s="55"/>
      <c r="X431" s="55"/>
      <c r="Y431" s="18"/>
      <c r="Z431" s="55"/>
      <c r="AA431" s="55"/>
      <c r="AB431" s="55"/>
    </row>
    <row r="432" spans="2:28" ht="16.8" customHeight="1" x14ac:dyDescent="0.2">
      <c r="B432" s="158"/>
      <c r="C432" s="161"/>
      <c r="D432" s="164"/>
      <c r="E432" s="52" t="s">
        <v>36</v>
      </c>
      <c r="F432" s="56"/>
      <c r="G432" s="121" t="s">
        <v>145</v>
      </c>
      <c r="H432" s="15" t="s">
        <v>37</v>
      </c>
      <c r="I432" s="50"/>
      <c r="J432" s="36"/>
      <c r="K432" s="37"/>
      <c r="L432" s="28">
        <v>495</v>
      </c>
      <c r="M432" s="28">
        <v>544</v>
      </c>
      <c r="N432" s="28">
        <v>581</v>
      </c>
      <c r="O432" s="28">
        <v>56</v>
      </c>
      <c r="P432" s="37"/>
      <c r="Q432" s="37"/>
      <c r="R432" s="37"/>
      <c r="S432" s="37"/>
      <c r="T432" s="100"/>
      <c r="U432" s="69">
        <f t="shared" si="246"/>
        <v>1676</v>
      </c>
      <c r="V432" s="55"/>
      <c r="W432" s="55"/>
      <c r="X432" s="55"/>
      <c r="Y432" s="18"/>
      <c r="Z432" s="55"/>
      <c r="AA432" s="55"/>
      <c r="AB432" s="55"/>
    </row>
    <row r="433" spans="2:28" ht="16.8" customHeight="1" x14ac:dyDescent="0.2">
      <c r="B433" s="158"/>
      <c r="C433" s="161"/>
      <c r="D433" s="164"/>
      <c r="E433" s="168" t="s">
        <v>26</v>
      </c>
      <c r="F433" s="169"/>
      <c r="G433" s="39">
        <v>5</v>
      </c>
      <c r="H433" s="15" t="s">
        <v>38</v>
      </c>
      <c r="I433" s="24">
        <v>798</v>
      </c>
      <c r="J433" s="25">
        <v>665</v>
      </c>
      <c r="K433" s="25">
        <v>631</v>
      </c>
      <c r="L433" s="25">
        <v>88</v>
      </c>
      <c r="M433" s="36"/>
      <c r="N433" s="36"/>
      <c r="O433" s="25">
        <v>483</v>
      </c>
      <c r="P433" s="25">
        <v>554</v>
      </c>
      <c r="Q433" s="25">
        <v>555</v>
      </c>
      <c r="R433" s="25">
        <v>717</v>
      </c>
      <c r="S433" s="25">
        <v>657</v>
      </c>
      <c r="T433" s="101">
        <v>693</v>
      </c>
      <c r="U433" s="69">
        <f t="shared" si="246"/>
        <v>5841</v>
      </c>
      <c r="V433" s="54"/>
      <c r="W433" s="54"/>
      <c r="X433" s="54"/>
      <c r="Y433" s="16"/>
      <c r="Z433" s="54"/>
      <c r="AA433" s="54"/>
      <c r="AB433" s="54"/>
    </row>
    <row r="434" spans="2:28" ht="16.8" customHeight="1" x14ac:dyDescent="0.2">
      <c r="B434" s="158"/>
      <c r="C434" s="161"/>
      <c r="D434" s="164"/>
      <c r="E434" s="168" t="s">
        <v>27</v>
      </c>
      <c r="F434" s="169"/>
      <c r="G434" s="30">
        <v>0.95</v>
      </c>
      <c r="H434" s="15" t="s">
        <v>39</v>
      </c>
      <c r="I434" s="24">
        <f>SUM(I432:I433)</f>
        <v>798</v>
      </c>
      <c r="J434" s="25">
        <f t="shared" ref="J434:T434" si="282">SUM(J432:J433)</f>
        <v>665</v>
      </c>
      <c r="K434" s="25">
        <f t="shared" si="282"/>
        <v>631</v>
      </c>
      <c r="L434" s="25">
        <f t="shared" si="282"/>
        <v>583</v>
      </c>
      <c r="M434" s="25">
        <f t="shared" si="282"/>
        <v>544</v>
      </c>
      <c r="N434" s="25">
        <f t="shared" si="282"/>
        <v>581</v>
      </c>
      <c r="O434" s="25">
        <f t="shared" si="282"/>
        <v>539</v>
      </c>
      <c r="P434" s="25">
        <f t="shared" si="282"/>
        <v>554</v>
      </c>
      <c r="Q434" s="25">
        <f t="shared" si="282"/>
        <v>555</v>
      </c>
      <c r="R434" s="25">
        <f t="shared" si="282"/>
        <v>717</v>
      </c>
      <c r="S434" s="25">
        <f t="shared" si="282"/>
        <v>657</v>
      </c>
      <c r="T434" s="101">
        <f t="shared" si="282"/>
        <v>693</v>
      </c>
      <c r="U434" s="107">
        <f t="shared" si="246"/>
        <v>7517</v>
      </c>
      <c r="V434" s="54">
        <f>SUM(K434:T434)</f>
        <v>6054</v>
      </c>
      <c r="W434" s="57">
        <f>U434</f>
        <v>7517</v>
      </c>
      <c r="X434" s="57">
        <f>V434+W434</f>
        <v>13571</v>
      </c>
      <c r="Y434" s="43"/>
      <c r="Z434" s="57"/>
      <c r="AA434" s="57"/>
      <c r="AB434" s="57"/>
    </row>
    <row r="435" spans="2:28" ht="16.8" customHeight="1" x14ac:dyDescent="0.2">
      <c r="B435" s="158"/>
      <c r="C435" s="161"/>
      <c r="D435" s="164"/>
      <c r="E435" s="170" t="s">
        <v>28</v>
      </c>
      <c r="F435" s="53" t="s">
        <v>29</v>
      </c>
      <c r="G435" s="31"/>
      <c r="H435" s="15" t="s">
        <v>31</v>
      </c>
      <c r="I435" s="58">
        <f>ROUNDDOWN($G435*I432+$G436*I433,2)</f>
        <v>0</v>
      </c>
      <c r="J435" s="59">
        <f t="shared" ref="J435:T435" si="283">ROUNDDOWN($G435*J432+$G436*J433,2)</f>
        <v>0</v>
      </c>
      <c r="K435" s="59">
        <f t="shared" si="283"/>
        <v>0</v>
      </c>
      <c r="L435" s="26">
        <f t="shared" si="283"/>
        <v>0</v>
      </c>
      <c r="M435" s="26">
        <f t="shared" si="283"/>
        <v>0</v>
      </c>
      <c r="N435" s="26">
        <f t="shared" si="283"/>
        <v>0</v>
      </c>
      <c r="O435" s="26">
        <f t="shared" si="283"/>
        <v>0</v>
      </c>
      <c r="P435" s="59">
        <f t="shared" si="283"/>
        <v>0</v>
      </c>
      <c r="Q435" s="59">
        <f t="shared" si="283"/>
        <v>0</v>
      </c>
      <c r="R435" s="59">
        <f t="shared" si="283"/>
        <v>0</v>
      </c>
      <c r="S435" s="59">
        <f t="shared" si="283"/>
        <v>0</v>
      </c>
      <c r="T435" s="102">
        <f t="shared" si="283"/>
        <v>0</v>
      </c>
      <c r="U435" s="99">
        <f t="shared" si="246"/>
        <v>0</v>
      </c>
      <c r="V435" s="54"/>
      <c r="W435" s="54"/>
      <c r="X435" s="54"/>
      <c r="Y435" s="16"/>
      <c r="Z435" s="54"/>
      <c r="AA435" s="54"/>
      <c r="AB435" s="54"/>
    </row>
    <row r="436" spans="2:28" ht="16.8" customHeight="1" x14ac:dyDescent="0.2">
      <c r="B436" s="158"/>
      <c r="C436" s="161"/>
      <c r="D436" s="165"/>
      <c r="E436" s="171"/>
      <c r="F436" s="19" t="s">
        <v>30</v>
      </c>
      <c r="G436" s="33"/>
      <c r="H436" s="20" t="s">
        <v>32</v>
      </c>
      <c r="I436" s="60">
        <f>INT(SUM(I431,I435))</f>
        <v>0</v>
      </c>
      <c r="J436" s="61">
        <f t="shared" ref="J436:T436" si="284">INT(SUM(J431,J435))</f>
        <v>0</v>
      </c>
      <c r="K436" s="61">
        <f t="shared" si="284"/>
        <v>0</v>
      </c>
      <c r="L436" s="27">
        <f t="shared" si="284"/>
        <v>0</v>
      </c>
      <c r="M436" s="27">
        <f t="shared" si="284"/>
        <v>0</v>
      </c>
      <c r="N436" s="27">
        <f t="shared" si="284"/>
        <v>0</v>
      </c>
      <c r="O436" s="27">
        <f t="shared" si="284"/>
        <v>0</v>
      </c>
      <c r="P436" s="61">
        <f t="shared" si="284"/>
        <v>0</v>
      </c>
      <c r="Q436" s="61">
        <f t="shared" si="284"/>
        <v>0</v>
      </c>
      <c r="R436" s="61">
        <f t="shared" si="284"/>
        <v>0</v>
      </c>
      <c r="S436" s="61">
        <f t="shared" si="284"/>
        <v>0</v>
      </c>
      <c r="T436" s="103">
        <f t="shared" si="284"/>
        <v>0</v>
      </c>
      <c r="U436" s="42">
        <f t="shared" si="246"/>
        <v>0</v>
      </c>
      <c r="V436" s="62"/>
      <c r="W436" s="54"/>
      <c r="X436" s="54"/>
      <c r="Y436" s="16"/>
      <c r="Z436" s="54">
        <f>SUM(K436:T436)</f>
        <v>0</v>
      </c>
      <c r="AA436" s="54">
        <f>U436</f>
        <v>0</v>
      </c>
      <c r="AB436" s="54">
        <f>Z436+AA436</f>
        <v>0</v>
      </c>
    </row>
    <row r="437" spans="2:28" ht="16.8" customHeight="1" x14ac:dyDescent="0.2">
      <c r="B437" s="158"/>
      <c r="C437" s="161"/>
      <c r="D437" s="160" t="s">
        <v>46</v>
      </c>
      <c r="E437" s="166" t="s">
        <v>47</v>
      </c>
      <c r="F437" s="167"/>
      <c r="G437" s="32"/>
      <c r="H437" s="21" t="s">
        <v>25</v>
      </c>
      <c r="I437" s="22">
        <f>$G437</f>
        <v>0</v>
      </c>
      <c r="J437" s="23">
        <f t="shared" ref="J437:T437" si="285">$G437</f>
        <v>0</v>
      </c>
      <c r="K437" s="23">
        <f t="shared" si="285"/>
        <v>0</v>
      </c>
      <c r="L437" s="23">
        <f t="shared" si="285"/>
        <v>0</v>
      </c>
      <c r="M437" s="23">
        <f t="shared" si="285"/>
        <v>0</v>
      </c>
      <c r="N437" s="23">
        <f t="shared" si="285"/>
        <v>0</v>
      </c>
      <c r="O437" s="23">
        <f t="shared" si="285"/>
        <v>0</v>
      </c>
      <c r="P437" s="23">
        <f t="shared" si="285"/>
        <v>0</v>
      </c>
      <c r="Q437" s="23">
        <f t="shared" si="285"/>
        <v>0</v>
      </c>
      <c r="R437" s="23">
        <f t="shared" si="285"/>
        <v>0</v>
      </c>
      <c r="S437" s="23">
        <f t="shared" si="285"/>
        <v>0</v>
      </c>
      <c r="T437" s="104">
        <f t="shared" si="285"/>
        <v>0</v>
      </c>
      <c r="U437" s="97">
        <f>SUM(I437:T437)</f>
        <v>0</v>
      </c>
      <c r="V437" s="55"/>
      <c r="W437" s="55"/>
      <c r="X437" s="55"/>
      <c r="Y437" s="18"/>
      <c r="Z437" s="55"/>
      <c r="AA437" s="55"/>
      <c r="AB437" s="55"/>
    </row>
    <row r="438" spans="2:28" ht="16.8" customHeight="1" x14ac:dyDescent="0.2">
      <c r="B438" s="158"/>
      <c r="C438" s="161"/>
      <c r="D438" s="161"/>
      <c r="E438" s="168" t="s">
        <v>148</v>
      </c>
      <c r="F438" s="169"/>
      <c r="G438" s="39">
        <v>15</v>
      </c>
      <c r="H438" s="15" t="s">
        <v>39</v>
      </c>
      <c r="I438" s="24">
        <v>2</v>
      </c>
      <c r="J438" s="25">
        <v>8</v>
      </c>
      <c r="K438" s="25">
        <v>18</v>
      </c>
      <c r="L438" s="25">
        <v>21</v>
      </c>
      <c r="M438" s="25">
        <v>19</v>
      </c>
      <c r="N438" s="25">
        <v>20</v>
      </c>
      <c r="O438" s="25">
        <v>8</v>
      </c>
      <c r="P438" s="25">
        <v>2</v>
      </c>
      <c r="Q438" s="25">
        <v>1</v>
      </c>
      <c r="R438" s="25">
        <v>1</v>
      </c>
      <c r="S438" s="25">
        <v>1</v>
      </c>
      <c r="T438" s="101">
        <v>1</v>
      </c>
      <c r="U438" s="107">
        <f>SUM(I438:T438)</f>
        <v>102</v>
      </c>
      <c r="V438" s="54">
        <f>SUM(K438:T438)</f>
        <v>92</v>
      </c>
      <c r="W438" s="54">
        <f>U438</f>
        <v>102</v>
      </c>
      <c r="X438" s="54">
        <f>V438+W438</f>
        <v>194</v>
      </c>
      <c r="Y438" s="16"/>
      <c r="Z438" s="54"/>
      <c r="AA438" s="54"/>
      <c r="AB438" s="54"/>
    </row>
    <row r="439" spans="2:28" ht="16.8" customHeight="1" x14ac:dyDescent="0.2">
      <c r="B439" s="158"/>
      <c r="C439" s="161"/>
      <c r="D439" s="161"/>
      <c r="E439" s="172" t="s">
        <v>48</v>
      </c>
      <c r="F439" s="63" t="s">
        <v>49</v>
      </c>
      <c r="G439" s="51"/>
      <c r="H439" s="15" t="s">
        <v>31</v>
      </c>
      <c r="I439" s="58">
        <f>ROUNDDOWN(IF(I438&gt;120,IF(I438&gt;300,120*$G439+180*$G440+(I438-300)*$G441,120*$G439+(I438-120)*$G440),I438*$G439),2)</f>
        <v>0</v>
      </c>
      <c r="J439" s="59">
        <f t="shared" ref="J439:T439" si="286">ROUNDDOWN(IF(J438&gt;120,IF(J438&gt;300,120*$G439+180*$G440+(J438-300)*$G441,120*$G439+(J438-120)*$G440),J438*$G439),2)</f>
        <v>0</v>
      </c>
      <c r="K439" s="59">
        <f t="shared" si="286"/>
        <v>0</v>
      </c>
      <c r="L439" s="26">
        <f t="shared" si="286"/>
        <v>0</v>
      </c>
      <c r="M439" s="26">
        <f t="shared" si="286"/>
        <v>0</v>
      </c>
      <c r="N439" s="26">
        <f t="shared" si="286"/>
        <v>0</v>
      </c>
      <c r="O439" s="26">
        <f t="shared" si="286"/>
        <v>0</v>
      </c>
      <c r="P439" s="59">
        <f t="shared" si="286"/>
        <v>0</v>
      </c>
      <c r="Q439" s="59">
        <f t="shared" si="286"/>
        <v>0</v>
      </c>
      <c r="R439" s="59">
        <f t="shared" si="286"/>
        <v>0</v>
      </c>
      <c r="S439" s="59">
        <f t="shared" si="286"/>
        <v>0</v>
      </c>
      <c r="T439" s="102">
        <f t="shared" si="286"/>
        <v>0</v>
      </c>
      <c r="U439" s="99">
        <f>SUM(I439:T439)</f>
        <v>0</v>
      </c>
      <c r="V439" s="57"/>
      <c r="W439" s="57"/>
      <c r="X439" s="57"/>
      <c r="Y439" s="43"/>
      <c r="Z439" s="57"/>
      <c r="AA439" s="57"/>
      <c r="AB439" s="57"/>
    </row>
    <row r="440" spans="2:28" ht="16.8" customHeight="1" x14ac:dyDescent="0.2">
      <c r="B440" s="158"/>
      <c r="C440" s="161"/>
      <c r="D440" s="161"/>
      <c r="E440" s="172"/>
      <c r="F440" s="64" t="s">
        <v>50</v>
      </c>
      <c r="G440" s="31"/>
      <c r="H440" s="65" t="s">
        <v>32</v>
      </c>
      <c r="I440" s="66">
        <f>INT(SUM(I437,I439))</f>
        <v>0</v>
      </c>
      <c r="J440" s="67">
        <f>INT(SUM(J437,J439))</f>
        <v>0</v>
      </c>
      <c r="K440" s="67">
        <f t="shared" ref="K440:T440" si="287">INT(SUM(K437,K439))</f>
        <v>0</v>
      </c>
      <c r="L440" s="68">
        <f t="shared" si="287"/>
        <v>0</v>
      </c>
      <c r="M440" s="68">
        <f t="shared" si="287"/>
        <v>0</v>
      </c>
      <c r="N440" s="68">
        <f t="shared" si="287"/>
        <v>0</v>
      </c>
      <c r="O440" s="68">
        <f t="shared" si="287"/>
        <v>0</v>
      </c>
      <c r="P440" s="67">
        <f t="shared" si="287"/>
        <v>0</v>
      </c>
      <c r="Q440" s="67">
        <f t="shared" si="287"/>
        <v>0</v>
      </c>
      <c r="R440" s="67">
        <f t="shared" si="287"/>
        <v>0</v>
      </c>
      <c r="S440" s="67">
        <f t="shared" si="287"/>
        <v>0</v>
      </c>
      <c r="T440" s="105">
        <f t="shared" si="287"/>
        <v>0</v>
      </c>
      <c r="U440" s="69">
        <f>SUM(I440:T440)</f>
        <v>0</v>
      </c>
      <c r="V440" s="54"/>
      <c r="W440" s="54"/>
      <c r="X440" s="54"/>
      <c r="Y440" s="16"/>
      <c r="Z440" s="54">
        <f>SUM(K440:T440)</f>
        <v>0</v>
      </c>
      <c r="AA440" s="54">
        <f>U440</f>
        <v>0</v>
      </c>
      <c r="AB440" s="54">
        <f>Z440+AA440</f>
        <v>0</v>
      </c>
    </row>
    <row r="441" spans="2:28" ht="16.8" customHeight="1" x14ac:dyDescent="0.2">
      <c r="B441" s="159"/>
      <c r="C441" s="162"/>
      <c r="D441" s="162"/>
      <c r="E441" s="173"/>
      <c r="F441" s="70" t="s">
        <v>51</v>
      </c>
      <c r="G441" s="33"/>
      <c r="H441" s="71"/>
      <c r="I441" s="72"/>
      <c r="J441" s="73"/>
      <c r="K441" s="73"/>
      <c r="L441" s="74"/>
      <c r="M441" s="74"/>
      <c r="N441" s="74"/>
      <c r="O441" s="74"/>
      <c r="P441" s="73"/>
      <c r="Q441" s="73"/>
      <c r="R441" s="73"/>
      <c r="S441" s="73"/>
      <c r="T441" s="106"/>
      <c r="U441" s="108"/>
      <c r="V441" s="54"/>
      <c r="W441" s="54"/>
      <c r="X441" s="54"/>
      <c r="Y441" s="16"/>
      <c r="Z441" s="54"/>
      <c r="AA441" s="54"/>
      <c r="AB441" s="54"/>
    </row>
    <row r="442" spans="2:28" ht="16.8" customHeight="1" x14ac:dyDescent="0.2">
      <c r="B442" s="157">
        <f>B431+1</f>
        <v>40</v>
      </c>
      <c r="C442" s="160" t="s">
        <v>92</v>
      </c>
      <c r="D442" s="163" t="s">
        <v>45</v>
      </c>
      <c r="E442" s="166" t="s">
        <v>24</v>
      </c>
      <c r="F442" s="167"/>
      <c r="G442" s="32"/>
      <c r="H442" s="21" t="s">
        <v>25</v>
      </c>
      <c r="I442" s="22">
        <f>ROUNDDOWN($G442*$G444*$G445,2)</f>
        <v>0</v>
      </c>
      <c r="J442" s="23">
        <f t="shared" ref="J442:T442" si="288">ROUNDDOWN($G442*$G444*$G445,2)</f>
        <v>0</v>
      </c>
      <c r="K442" s="23">
        <f t="shared" si="288"/>
        <v>0</v>
      </c>
      <c r="L442" s="23">
        <f t="shared" si="288"/>
        <v>0</v>
      </c>
      <c r="M442" s="23">
        <f t="shared" si="288"/>
        <v>0</v>
      </c>
      <c r="N442" s="23">
        <f t="shared" si="288"/>
        <v>0</v>
      </c>
      <c r="O442" s="23">
        <f t="shared" si="288"/>
        <v>0</v>
      </c>
      <c r="P442" s="23">
        <f t="shared" si="288"/>
        <v>0</v>
      </c>
      <c r="Q442" s="23">
        <f t="shared" si="288"/>
        <v>0</v>
      </c>
      <c r="R442" s="23">
        <f t="shared" si="288"/>
        <v>0</v>
      </c>
      <c r="S442" s="23">
        <f t="shared" si="288"/>
        <v>0</v>
      </c>
      <c r="T442" s="104">
        <f t="shared" si="288"/>
        <v>0</v>
      </c>
      <c r="U442" s="97">
        <f t="shared" si="246"/>
        <v>0</v>
      </c>
      <c r="V442" s="55"/>
      <c r="W442" s="55"/>
      <c r="X442" s="55"/>
      <c r="Y442" s="18"/>
      <c r="Z442" s="55"/>
      <c r="AA442" s="55"/>
      <c r="AB442" s="55"/>
    </row>
    <row r="443" spans="2:28" ht="16.8" customHeight="1" x14ac:dyDescent="0.2">
      <c r="B443" s="158"/>
      <c r="C443" s="161"/>
      <c r="D443" s="164"/>
      <c r="E443" s="52" t="s">
        <v>36</v>
      </c>
      <c r="F443" s="56"/>
      <c r="G443" s="121" t="s">
        <v>145</v>
      </c>
      <c r="H443" s="15" t="s">
        <v>37</v>
      </c>
      <c r="I443" s="50"/>
      <c r="J443" s="36"/>
      <c r="K443" s="37"/>
      <c r="L443" s="28">
        <v>473</v>
      </c>
      <c r="M443" s="28">
        <v>501</v>
      </c>
      <c r="N443" s="28">
        <v>545</v>
      </c>
      <c r="O443" s="28">
        <v>50</v>
      </c>
      <c r="P443" s="37"/>
      <c r="Q443" s="37"/>
      <c r="R443" s="37"/>
      <c r="S443" s="37"/>
      <c r="T443" s="100"/>
      <c r="U443" s="69">
        <f t="shared" si="246"/>
        <v>1569</v>
      </c>
      <c r="V443" s="55"/>
      <c r="W443" s="55"/>
      <c r="X443" s="55"/>
      <c r="Y443" s="18"/>
      <c r="Z443" s="55"/>
      <c r="AA443" s="55"/>
      <c r="AB443" s="55"/>
    </row>
    <row r="444" spans="2:28" ht="16.8" customHeight="1" x14ac:dyDescent="0.2">
      <c r="B444" s="158"/>
      <c r="C444" s="161"/>
      <c r="D444" s="164"/>
      <c r="E444" s="168" t="s">
        <v>26</v>
      </c>
      <c r="F444" s="169"/>
      <c r="G444" s="39">
        <v>3</v>
      </c>
      <c r="H444" s="15" t="s">
        <v>38</v>
      </c>
      <c r="I444" s="24">
        <v>534</v>
      </c>
      <c r="J444" s="25">
        <v>512</v>
      </c>
      <c r="K444" s="25">
        <v>495</v>
      </c>
      <c r="L444" s="25">
        <v>84</v>
      </c>
      <c r="M444" s="36"/>
      <c r="N444" s="36"/>
      <c r="O444" s="25">
        <v>427</v>
      </c>
      <c r="P444" s="25">
        <v>424</v>
      </c>
      <c r="Q444" s="25">
        <v>427</v>
      </c>
      <c r="R444" s="25">
        <v>547</v>
      </c>
      <c r="S444" s="25">
        <v>460</v>
      </c>
      <c r="T444" s="101">
        <v>461</v>
      </c>
      <c r="U444" s="69">
        <f t="shared" si="246"/>
        <v>4371</v>
      </c>
      <c r="V444" s="54"/>
      <c r="W444" s="54"/>
      <c r="X444" s="54"/>
      <c r="Y444" s="16"/>
      <c r="Z444" s="54"/>
      <c r="AA444" s="54"/>
      <c r="AB444" s="54"/>
    </row>
    <row r="445" spans="2:28" ht="16.8" customHeight="1" x14ac:dyDescent="0.2">
      <c r="B445" s="158"/>
      <c r="C445" s="161"/>
      <c r="D445" s="164"/>
      <c r="E445" s="168" t="s">
        <v>27</v>
      </c>
      <c r="F445" s="169"/>
      <c r="G445" s="30">
        <v>0.95</v>
      </c>
      <c r="H445" s="15" t="s">
        <v>39</v>
      </c>
      <c r="I445" s="24">
        <f>SUM(I443:I444)</f>
        <v>534</v>
      </c>
      <c r="J445" s="25">
        <f t="shared" ref="J445:T445" si="289">SUM(J443:J444)</f>
        <v>512</v>
      </c>
      <c r="K445" s="25">
        <f t="shared" si="289"/>
        <v>495</v>
      </c>
      <c r="L445" s="25">
        <f t="shared" si="289"/>
        <v>557</v>
      </c>
      <c r="M445" s="25">
        <f t="shared" si="289"/>
        <v>501</v>
      </c>
      <c r="N445" s="25">
        <f t="shared" si="289"/>
        <v>545</v>
      </c>
      <c r="O445" s="25">
        <f t="shared" si="289"/>
        <v>477</v>
      </c>
      <c r="P445" s="25">
        <f t="shared" si="289"/>
        <v>424</v>
      </c>
      <c r="Q445" s="25">
        <f t="shared" si="289"/>
        <v>427</v>
      </c>
      <c r="R445" s="25">
        <f t="shared" si="289"/>
        <v>547</v>
      </c>
      <c r="S445" s="25">
        <f t="shared" si="289"/>
        <v>460</v>
      </c>
      <c r="T445" s="101">
        <f t="shared" si="289"/>
        <v>461</v>
      </c>
      <c r="U445" s="107">
        <f t="shared" si="246"/>
        <v>5940</v>
      </c>
      <c r="V445" s="54">
        <f>SUM(K445:T445)</f>
        <v>4894</v>
      </c>
      <c r="W445" s="57">
        <f>U445</f>
        <v>5940</v>
      </c>
      <c r="X445" s="57">
        <f>V445+W445</f>
        <v>10834</v>
      </c>
      <c r="Y445" s="43"/>
      <c r="Z445" s="57"/>
      <c r="AA445" s="57"/>
      <c r="AB445" s="57"/>
    </row>
    <row r="446" spans="2:28" ht="16.8" customHeight="1" x14ac:dyDescent="0.2">
      <c r="B446" s="158"/>
      <c r="C446" s="161"/>
      <c r="D446" s="164"/>
      <c r="E446" s="170" t="s">
        <v>28</v>
      </c>
      <c r="F446" s="53" t="s">
        <v>29</v>
      </c>
      <c r="G446" s="31"/>
      <c r="H446" s="15" t="s">
        <v>31</v>
      </c>
      <c r="I446" s="58">
        <f>ROUNDDOWN($G446*I443+$G447*I444,2)</f>
        <v>0</v>
      </c>
      <c r="J446" s="59">
        <f t="shared" ref="J446:T446" si="290">ROUNDDOWN($G446*J443+$G447*J444,2)</f>
        <v>0</v>
      </c>
      <c r="K446" s="59">
        <f t="shared" si="290"/>
        <v>0</v>
      </c>
      <c r="L446" s="26">
        <f t="shared" si="290"/>
        <v>0</v>
      </c>
      <c r="M446" s="26">
        <f t="shared" si="290"/>
        <v>0</v>
      </c>
      <c r="N446" s="26">
        <f t="shared" si="290"/>
        <v>0</v>
      </c>
      <c r="O446" s="26">
        <f t="shared" si="290"/>
        <v>0</v>
      </c>
      <c r="P446" s="59">
        <f t="shared" si="290"/>
        <v>0</v>
      </c>
      <c r="Q446" s="59">
        <f t="shared" si="290"/>
        <v>0</v>
      </c>
      <c r="R446" s="59">
        <f t="shared" si="290"/>
        <v>0</v>
      </c>
      <c r="S446" s="59">
        <f t="shared" si="290"/>
        <v>0</v>
      </c>
      <c r="T446" s="102">
        <f t="shared" si="290"/>
        <v>0</v>
      </c>
      <c r="U446" s="99">
        <f t="shared" si="246"/>
        <v>0</v>
      </c>
      <c r="V446" s="54"/>
      <c r="W446" s="54"/>
      <c r="X446" s="54"/>
      <c r="Y446" s="16"/>
      <c r="Z446" s="54"/>
      <c r="AA446" s="54"/>
      <c r="AB446" s="54"/>
    </row>
    <row r="447" spans="2:28" ht="16.8" customHeight="1" x14ac:dyDescent="0.2">
      <c r="B447" s="158"/>
      <c r="C447" s="161"/>
      <c r="D447" s="165"/>
      <c r="E447" s="171"/>
      <c r="F447" s="19" t="s">
        <v>30</v>
      </c>
      <c r="G447" s="33"/>
      <c r="H447" s="20" t="s">
        <v>32</v>
      </c>
      <c r="I447" s="60">
        <f>INT(SUM(I442,I446))</f>
        <v>0</v>
      </c>
      <c r="J447" s="61">
        <f t="shared" ref="J447:T447" si="291">INT(SUM(J442,J446))</f>
        <v>0</v>
      </c>
      <c r="K447" s="61">
        <f t="shared" si="291"/>
        <v>0</v>
      </c>
      <c r="L447" s="27">
        <f t="shared" si="291"/>
        <v>0</v>
      </c>
      <c r="M447" s="27">
        <f t="shared" si="291"/>
        <v>0</v>
      </c>
      <c r="N447" s="27">
        <f t="shared" si="291"/>
        <v>0</v>
      </c>
      <c r="O447" s="27">
        <f t="shared" si="291"/>
        <v>0</v>
      </c>
      <c r="P447" s="61">
        <f t="shared" si="291"/>
        <v>0</v>
      </c>
      <c r="Q447" s="61">
        <f t="shared" si="291"/>
        <v>0</v>
      </c>
      <c r="R447" s="61">
        <f t="shared" si="291"/>
        <v>0</v>
      </c>
      <c r="S447" s="61">
        <f t="shared" si="291"/>
        <v>0</v>
      </c>
      <c r="T447" s="103">
        <f t="shared" si="291"/>
        <v>0</v>
      </c>
      <c r="U447" s="42">
        <f t="shared" si="246"/>
        <v>0</v>
      </c>
      <c r="V447" s="62"/>
      <c r="W447" s="54"/>
      <c r="X447" s="54"/>
      <c r="Y447" s="16"/>
      <c r="Z447" s="54">
        <f>SUM(K447:T447)</f>
        <v>0</v>
      </c>
      <c r="AA447" s="54">
        <f>U447</f>
        <v>0</v>
      </c>
      <c r="AB447" s="54">
        <f>Z447+AA447</f>
        <v>0</v>
      </c>
    </row>
    <row r="448" spans="2:28" ht="16.8" customHeight="1" x14ac:dyDescent="0.2">
      <c r="B448" s="158"/>
      <c r="C448" s="161"/>
      <c r="D448" s="160" t="s">
        <v>46</v>
      </c>
      <c r="E448" s="166" t="s">
        <v>47</v>
      </c>
      <c r="F448" s="167"/>
      <c r="G448" s="32"/>
      <c r="H448" s="21" t="s">
        <v>25</v>
      </c>
      <c r="I448" s="22">
        <f>$G448</f>
        <v>0</v>
      </c>
      <c r="J448" s="23">
        <f t="shared" ref="J448:T448" si="292">$G448</f>
        <v>0</v>
      </c>
      <c r="K448" s="23">
        <f t="shared" si="292"/>
        <v>0</v>
      </c>
      <c r="L448" s="23">
        <f t="shared" si="292"/>
        <v>0</v>
      </c>
      <c r="M448" s="23">
        <f t="shared" si="292"/>
        <v>0</v>
      </c>
      <c r="N448" s="23">
        <f t="shared" si="292"/>
        <v>0</v>
      </c>
      <c r="O448" s="23">
        <f t="shared" si="292"/>
        <v>0</v>
      </c>
      <c r="P448" s="23">
        <f t="shared" si="292"/>
        <v>0</v>
      </c>
      <c r="Q448" s="23">
        <f t="shared" si="292"/>
        <v>0</v>
      </c>
      <c r="R448" s="23">
        <f t="shared" si="292"/>
        <v>0</v>
      </c>
      <c r="S448" s="23">
        <f t="shared" si="292"/>
        <v>0</v>
      </c>
      <c r="T448" s="104">
        <f t="shared" si="292"/>
        <v>0</v>
      </c>
      <c r="U448" s="97">
        <f>SUM(I448:T448)</f>
        <v>0</v>
      </c>
      <c r="V448" s="55"/>
      <c r="W448" s="55"/>
      <c r="X448" s="55"/>
      <c r="Y448" s="18"/>
      <c r="Z448" s="55"/>
      <c r="AA448" s="55"/>
      <c r="AB448" s="55"/>
    </row>
    <row r="449" spans="2:28" ht="16.8" customHeight="1" x14ac:dyDescent="0.2">
      <c r="B449" s="158"/>
      <c r="C449" s="161"/>
      <c r="D449" s="161"/>
      <c r="E449" s="168" t="s">
        <v>148</v>
      </c>
      <c r="F449" s="169"/>
      <c r="G449" s="39">
        <v>20</v>
      </c>
      <c r="H449" s="15" t="s">
        <v>39</v>
      </c>
      <c r="I449" s="24">
        <v>1</v>
      </c>
      <c r="J449" s="25">
        <v>5</v>
      </c>
      <c r="K449" s="25">
        <v>12</v>
      </c>
      <c r="L449" s="25">
        <v>16</v>
      </c>
      <c r="M449" s="25">
        <v>15</v>
      </c>
      <c r="N449" s="25">
        <v>15</v>
      </c>
      <c r="O449" s="25">
        <v>4</v>
      </c>
      <c r="P449" s="25">
        <v>2</v>
      </c>
      <c r="Q449" s="25">
        <v>1</v>
      </c>
      <c r="R449" s="25">
        <v>3</v>
      </c>
      <c r="S449" s="25">
        <v>2</v>
      </c>
      <c r="T449" s="101">
        <v>2</v>
      </c>
      <c r="U449" s="107">
        <f>SUM(I449:T449)</f>
        <v>78</v>
      </c>
      <c r="V449" s="54">
        <f>SUM(K449:T449)</f>
        <v>72</v>
      </c>
      <c r="W449" s="54">
        <f>U449</f>
        <v>78</v>
      </c>
      <c r="X449" s="54">
        <f>V449+W449</f>
        <v>150</v>
      </c>
      <c r="Y449" s="16"/>
      <c r="Z449" s="54"/>
      <c r="AA449" s="54"/>
      <c r="AB449" s="54"/>
    </row>
    <row r="450" spans="2:28" ht="16.8" customHeight="1" x14ac:dyDescent="0.2">
      <c r="B450" s="158"/>
      <c r="C450" s="161"/>
      <c r="D450" s="161"/>
      <c r="E450" s="172" t="s">
        <v>48</v>
      </c>
      <c r="F450" s="63" t="s">
        <v>49</v>
      </c>
      <c r="G450" s="51"/>
      <c r="H450" s="15" t="s">
        <v>31</v>
      </c>
      <c r="I450" s="58">
        <f>ROUNDDOWN(IF(I449&gt;120,IF(I449&gt;300,120*$G450+180*$G451+(I449-300)*$G452,120*$G450+(I449-120)*$G451),I449*$G450),2)</f>
        <v>0</v>
      </c>
      <c r="J450" s="59">
        <f t="shared" ref="J450:T450" si="293">ROUNDDOWN(IF(J449&gt;120,IF(J449&gt;300,120*$G450+180*$G451+(J449-300)*$G452,120*$G450+(J449-120)*$G451),J449*$G450),2)</f>
        <v>0</v>
      </c>
      <c r="K450" s="59">
        <f t="shared" si="293"/>
        <v>0</v>
      </c>
      <c r="L450" s="26">
        <f t="shared" si="293"/>
        <v>0</v>
      </c>
      <c r="M450" s="26">
        <f t="shared" si="293"/>
        <v>0</v>
      </c>
      <c r="N450" s="26">
        <f t="shared" si="293"/>
        <v>0</v>
      </c>
      <c r="O450" s="26">
        <f t="shared" si="293"/>
        <v>0</v>
      </c>
      <c r="P450" s="59">
        <f t="shared" si="293"/>
        <v>0</v>
      </c>
      <c r="Q450" s="59">
        <f t="shared" si="293"/>
        <v>0</v>
      </c>
      <c r="R450" s="59">
        <f t="shared" si="293"/>
        <v>0</v>
      </c>
      <c r="S450" s="59">
        <f t="shared" si="293"/>
        <v>0</v>
      </c>
      <c r="T450" s="102">
        <f t="shared" si="293"/>
        <v>0</v>
      </c>
      <c r="U450" s="99">
        <f>SUM(I450:T450)</f>
        <v>0</v>
      </c>
      <c r="V450" s="57"/>
      <c r="W450" s="57"/>
      <c r="X450" s="57"/>
      <c r="Y450" s="43"/>
      <c r="Z450" s="57"/>
      <c r="AA450" s="57"/>
      <c r="AB450" s="57"/>
    </row>
    <row r="451" spans="2:28" ht="16.8" customHeight="1" x14ac:dyDescent="0.2">
      <c r="B451" s="158"/>
      <c r="C451" s="161"/>
      <c r="D451" s="161"/>
      <c r="E451" s="172"/>
      <c r="F451" s="64" t="s">
        <v>50</v>
      </c>
      <c r="G451" s="31"/>
      <c r="H451" s="65" t="s">
        <v>32</v>
      </c>
      <c r="I451" s="66">
        <f>INT(SUM(I448,I450))</f>
        <v>0</v>
      </c>
      <c r="J451" s="67">
        <f>INT(SUM(J448,J450))</f>
        <v>0</v>
      </c>
      <c r="K451" s="67">
        <f t="shared" ref="K451:T451" si="294">INT(SUM(K448,K450))</f>
        <v>0</v>
      </c>
      <c r="L451" s="68">
        <f t="shared" si="294"/>
        <v>0</v>
      </c>
      <c r="M451" s="68">
        <f t="shared" si="294"/>
        <v>0</v>
      </c>
      <c r="N451" s="68">
        <f t="shared" si="294"/>
        <v>0</v>
      </c>
      <c r="O451" s="68">
        <f t="shared" si="294"/>
        <v>0</v>
      </c>
      <c r="P451" s="67">
        <f t="shared" si="294"/>
        <v>0</v>
      </c>
      <c r="Q451" s="67">
        <f t="shared" si="294"/>
        <v>0</v>
      </c>
      <c r="R451" s="67">
        <f t="shared" si="294"/>
        <v>0</v>
      </c>
      <c r="S451" s="67">
        <f t="shared" si="294"/>
        <v>0</v>
      </c>
      <c r="T451" s="105">
        <f t="shared" si="294"/>
        <v>0</v>
      </c>
      <c r="U451" s="69">
        <f>SUM(I451:T451)</f>
        <v>0</v>
      </c>
      <c r="V451" s="54"/>
      <c r="W451" s="54"/>
      <c r="X451" s="54"/>
      <c r="Y451" s="16"/>
      <c r="Z451" s="54">
        <f>SUM(K451:T451)</f>
        <v>0</v>
      </c>
      <c r="AA451" s="54">
        <f>U451</f>
        <v>0</v>
      </c>
      <c r="AB451" s="54">
        <f>Z451+AA451</f>
        <v>0</v>
      </c>
    </row>
    <row r="452" spans="2:28" ht="16.8" customHeight="1" x14ac:dyDescent="0.2">
      <c r="B452" s="159"/>
      <c r="C452" s="162"/>
      <c r="D452" s="162"/>
      <c r="E452" s="173"/>
      <c r="F452" s="70" t="s">
        <v>51</v>
      </c>
      <c r="G452" s="33"/>
      <c r="H452" s="71"/>
      <c r="I452" s="72"/>
      <c r="J452" s="73"/>
      <c r="K452" s="73"/>
      <c r="L452" s="74"/>
      <c r="M452" s="74"/>
      <c r="N452" s="74"/>
      <c r="O452" s="74"/>
      <c r="P452" s="73"/>
      <c r="Q452" s="73"/>
      <c r="R452" s="73"/>
      <c r="S452" s="73"/>
      <c r="T452" s="106"/>
      <c r="U452" s="108"/>
      <c r="V452" s="54"/>
      <c r="W452" s="54"/>
      <c r="X452" s="54"/>
      <c r="Y452" s="16"/>
      <c r="Z452" s="54"/>
      <c r="AA452" s="54"/>
      <c r="AB452" s="54"/>
    </row>
    <row r="453" spans="2:28" ht="16.8" customHeight="1" x14ac:dyDescent="0.2">
      <c r="B453" s="157">
        <f>B442+1</f>
        <v>41</v>
      </c>
      <c r="C453" s="160" t="s">
        <v>93</v>
      </c>
      <c r="D453" s="163" t="s">
        <v>45</v>
      </c>
      <c r="E453" s="166" t="s">
        <v>24</v>
      </c>
      <c r="F453" s="167"/>
      <c r="G453" s="32"/>
      <c r="H453" s="21" t="s">
        <v>25</v>
      </c>
      <c r="I453" s="22">
        <f>ROUNDDOWN($G453*$G455*$G456,2)</f>
        <v>0</v>
      </c>
      <c r="J453" s="23">
        <f t="shared" ref="J453:T453" si="295">ROUNDDOWN($G453*$G455*$G456,2)</f>
        <v>0</v>
      </c>
      <c r="K453" s="23">
        <f t="shared" si="295"/>
        <v>0</v>
      </c>
      <c r="L453" s="23">
        <f t="shared" si="295"/>
        <v>0</v>
      </c>
      <c r="M453" s="23">
        <f t="shared" si="295"/>
        <v>0</v>
      </c>
      <c r="N453" s="23">
        <f t="shared" si="295"/>
        <v>0</v>
      </c>
      <c r="O453" s="23">
        <f t="shared" si="295"/>
        <v>0</v>
      </c>
      <c r="P453" s="23">
        <f t="shared" si="295"/>
        <v>0</v>
      </c>
      <c r="Q453" s="23">
        <f t="shared" si="295"/>
        <v>0</v>
      </c>
      <c r="R453" s="23">
        <f t="shared" si="295"/>
        <v>0</v>
      </c>
      <c r="S453" s="23">
        <f t="shared" si="295"/>
        <v>0</v>
      </c>
      <c r="T453" s="104">
        <f t="shared" si="295"/>
        <v>0</v>
      </c>
      <c r="U453" s="97">
        <f t="shared" si="246"/>
        <v>0</v>
      </c>
      <c r="V453" s="55"/>
      <c r="W453" s="55"/>
      <c r="X453" s="55"/>
      <c r="Y453" s="18"/>
      <c r="Z453" s="55"/>
      <c r="AA453" s="55"/>
      <c r="AB453" s="55"/>
    </row>
    <row r="454" spans="2:28" ht="16.8" customHeight="1" x14ac:dyDescent="0.2">
      <c r="B454" s="158"/>
      <c r="C454" s="161"/>
      <c r="D454" s="164"/>
      <c r="E454" s="52" t="s">
        <v>36</v>
      </c>
      <c r="F454" s="56"/>
      <c r="G454" s="121" t="s">
        <v>145</v>
      </c>
      <c r="H454" s="15" t="s">
        <v>37</v>
      </c>
      <c r="I454" s="50"/>
      <c r="J454" s="36"/>
      <c r="K454" s="37"/>
      <c r="L454" s="28">
        <v>250</v>
      </c>
      <c r="M454" s="28">
        <v>296</v>
      </c>
      <c r="N454" s="28">
        <v>291</v>
      </c>
      <c r="O454" s="28">
        <v>25</v>
      </c>
      <c r="P454" s="37"/>
      <c r="Q454" s="37"/>
      <c r="R454" s="37"/>
      <c r="S454" s="37"/>
      <c r="T454" s="100"/>
      <c r="U454" s="69">
        <f t="shared" si="246"/>
        <v>862</v>
      </c>
      <c r="V454" s="55"/>
      <c r="W454" s="55"/>
      <c r="X454" s="55"/>
      <c r="Y454" s="18"/>
      <c r="Z454" s="55"/>
      <c r="AA454" s="55"/>
      <c r="AB454" s="55"/>
    </row>
    <row r="455" spans="2:28" ht="16.8" customHeight="1" x14ac:dyDescent="0.2">
      <c r="B455" s="158"/>
      <c r="C455" s="161"/>
      <c r="D455" s="164"/>
      <c r="E455" s="168" t="s">
        <v>26</v>
      </c>
      <c r="F455" s="169"/>
      <c r="G455" s="39">
        <v>3</v>
      </c>
      <c r="H455" s="15" t="s">
        <v>38</v>
      </c>
      <c r="I455" s="24">
        <v>308</v>
      </c>
      <c r="J455" s="25">
        <v>385</v>
      </c>
      <c r="K455" s="25">
        <v>502</v>
      </c>
      <c r="L455" s="25">
        <v>44</v>
      </c>
      <c r="M455" s="36"/>
      <c r="N455" s="36"/>
      <c r="O455" s="25">
        <v>214</v>
      </c>
      <c r="P455" s="25">
        <v>317</v>
      </c>
      <c r="Q455" s="25">
        <v>242</v>
      </c>
      <c r="R455" s="25">
        <v>351</v>
      </c>
      <c r="S455" s="25">
        <v>395</v>
      </c>
      <c r="T455" s="101">
        <v>326</v>
      </c>
      <c r="U455" s="69">
        <f t="shared" si="246"/>
        <v>3084</v>
      </c>
      <c r="V455" s="54"/>
      <c r="W455" s="54"/>
      <c r="X455" s="54"/>
      <c r="Y455" s="16"/>
      <c r="Z455" s="54"/>
      <c r="AA455" s="54"/>
      <c r="AB455" s="54"/>
    </row>
    <row r="456" spans="2:28" ht="16.8" customHeight="1" x14ac:dyDescent="0.2">
      <c r="B456" s="158"/>
      <c r="C456" s="161"/>
      <c r="D456" s="164"/>
      <c r="E456" s="168" t="s">
        <v>27</v>
      </c>
      <c r="F456" s="169"/>
      <c r="G456" s="30">
        <v>0.95</v>
      </c>
      <c r="H456" s="15" t="s">
        <v>39</v>
      </c>
      <c r="I456" s="24">
        <f>SUM(I454:I455)</f>
        <v>308</v>
      </c>
      <c r="J456" s="25">
        <f t="shared" ref="J456:T456" si="296">SUM(J454:J455)</f>
        <v>385</v>
      </c>
      <c r="K456" s="25">
        <f t="shared" si="296"/>
        <v>502</v>
      </c>
      <c r="L456" s="25">
        <f t="shared" si="296"/>
        <v>294</v>
      </c>
      <c r="M456" s="25">
        <f t="shared" si="296"/>
        <v>296</v>
      </c>
      <c r="N456" s="25">
        <f t="shared" si="296"/>
        <v>291</v>
      </c>
      <c r="O456" s="25">
        <f t="shared" si="296"/>
        <v>239</v>
      </c>
      <c r="P456" s="25">
        <f t="shared" si="296"/>
        <v>317</v>
      </c>
      <c r="Q456" s="25">
        <f t="shared" si="296"/>
        <v>242</v>
      </c>
      <c r="R456" s="25">
        <f t="shared" si="296"/>
        <v>351</v>
      </c>
      <c r="S456" s="25">
        <f t="shared" si="296"/>
        <v>395</v>
      </c>
      <c r="T456" s="101">
        <f t="shared" si="296"/>
        <v>326</v>
      </c>
      <c r="U456" s="107">
        <f t="shared" si="246"/>
        <v>3946</v>
      </c>
      <c r="V456" s="54">
        <f>SUM(K456:T456)</f>
        <v>3253</v>
      </c>
      <c r="W456" s="57">
        <f>U456</f>
        <v>3946</v>
      </c>
      <c r="X456" s="57">
        <f>V456+W456</f>
        <v>7199</v>
      </c>
      <c r="Y456" s="43"/>
      <c r="Z456" s="57"/>
      <c r="AA456" s="57"/>
      <c r="AB456" s="57"/>
    </row>
    <row r="457" spans="2:28" ht="16.8" customHeight="1" x14ac:dyDescent="0.2">
      <c r="B457" s="158"/>
      <c r="C457" s="161"/>
      <c r="D457" s="164"/>
      <c r="E457" s="170" t="s">
        <v>28</v>
      </c>
      <c r="F457" s="53" t="s">
        <v>29</v>
      </c>
      <c r="G457" s="31"/>
      <c r="H457" s="15" t="s">
        <v>31</v>
      </c>
      <c r="I457" s="58">
        <f>ROUNDDOWN($G457*I454+$G458*I455,2)</f>
        <v>0</v>
      </c>
      <c r="J457" s="59">
        <f t="shared" ref="J457:T457" si="297">ROUNDDOWN($G457*J454+$G458*J455,2)</f>
        <v>0</v>
      </c>
      <c r="K457" s="59">
        <f t="shared" si="297"/>
        <v>0</v>
      </c>
      <c r="L457" s="26">
        <f t="shared" si="297"/>
        <v>0</v>
      </c>
      <c r="M457" s="26">
        <f t="shared" si="297"/>
        <v>0</v>
      </c>
      <c r="N457" s="26">
        <f t="shared" si="297"/>
        <v>0</v>
      </c>
      <c r="O457" s="26">
        <f t="shared" si="297"/>
        <v>0</v>
      </c>
      <c r="P457" s="59">
        <f t="shared" si="297"/>
        <v>0</v>
      </c>
      <c r="Q457" s="59">
        <f t="shared" si="297"/>
        <v>0</v>
      </c>
      <c r="R457" s="59">
        <f t="shared" si="297"/>
        <v>0</v>
      </c>
      <c r="S457" s="59">
        <f t="shared" si="297"/>
        <v>0</v>
      </c>
      <c r="T457" s="102">
        <f t="shared" si="297"/>
        <v>0</v>
      </c>
      <c r="U457" s="99">
        <f t="shared" si="246"/>
        <v>0</v>
      </c>
      <c r="V457" s="54"/>
      <c r="W457" s="54"/>
      <c r="X457" s="54"/>
      <c r="Y457" s="16"/>
      <c r="Z457" s="54"/>
      <c r="AA457" s="54"/>
      <c r="AB457" s="54"/>
    </row>
    <row r="458" spans="2:28" ht="16.8" customHeight="1" x14ac:dyDescent="0.2">
      <c r="B458" s="158"/>
      <c r="C458" s="161"/>
      <c r="D458" s="165"/>
      <c r="E458" s="171"/>
      <c r="F458" s="19" t="s">
        <v>30</v>
      </c>
      <c r="G458" s="33"/>
      <c r="H458" s="20" t="s">
        <v>32</v>
      </c>
      <c r="I458" s="60">
        <f>INT(SUM(I453,I457))</f>
        <v>0</v>
      </c>
      <c r="J458" s="61">
        <f t="shared" ref="J458:T458" si="298">INT(SUM(J453,J457))</f>
        <v>0</v>
      </c>
      <c r="K458" s="61">
        <f t="shared" si="298"/>
        <v>0</v>
      </c>
      <c r="L458" s="27">
        <f t="shared" si="298"/>
        <v>0</v>
      </c>
      <c r="M458" s="27">
        <f t="shared" si="298"/>
        <v>0</v>
      </c>
      <c r="N458" s="27">
        <f t="shared" si="298"/>
        <v>0</v>
      </c>
      <c r="O458" s="27">
        <f t="shared" si="298"/>
        <v>0</v>
      </c>
      <c r="P458" s="61">
        <f t="shared" si="298"/>
        <v>0</v>
      </c>
      <c r="Q458" s="61">
        <f t="shared" si="298"/>
        <v>0</v>
      </c>
      <c r="R458" s="61">
        <f t="shared" si="298"/>
        <v>0</v>
      </c>
      <c r="S458" s="61">
        <f t="shared" si="298"/>
        <v>0</v>
      </c>
      <c r="T458" s="103">
        <f t="shared" si="298"/>
        <v>0</v>
      </c>
      <c r="U458" s="42">
        <f t="shared" si="246"/>
        <v>0</v>
      </c>
      <c r="V458" s="62"/>
      <c r="W458" s="54"/>
      <c r="X458" s="54"/>
      <c r="Y458" s="16"/>
      <c r="Z458" s="54">
        <f>SUM(K458:T458)</f>
        <v>0</v>
      </c>
      <c r="AA458" s="54">
        <f>U458</f>
        <v>0</v>
      </c>
      <c r="AB458" s="54">
        <f>Z458+AA458</f>
        <v>0</v>
      </c>
    </row>
    <row r="459" spans="2:28" ht="16.8" customHeight="1" x14ac:dyDescent="0.2">
      <c r="B459" s="158"/>
      <c r="C459" s="161"/>
      <c r="D459" s="160" t="s">
        <v>46</v>
      </c>
      <c r="E459" s="166" t="s">
        <v>47</v>
      </c>
      <c r="F459" s="167"/>
      <c r="G459" s="32"/>
      <c r="H459" s="21" t="s">
        <v>25</v>
      </c>
      <c r="I459" s="22">
        <f>$G459</f>
        <v>0</v>
      </c>
      <c r="J459" s="23">
        <f t="shared" ref="J459:T459" si="299">$G459</f>
        <v>0</v>
      </c>
      <c r="K459" s="23">
        <f t="shared" si="299"/>
        <v>0</v>
      </c>
      <c r="L459" s="23">
        <f t="shared" si="299"/>
        <v>0</v>
      </c>
      <c r="M459" s="23">
        <f t="shared" si="299"/>
        <v>0</v>
      </c>
      <c r="N459" s="23">
        <f t="shared" si="299"/>
        <v>0</v>
      </c>
      <c r="O459" s="23">
        <f t="shared" si="299"/>
        <v>0</v>
      </c>
      <c r="P459" s="23">
        <f t="shared" si="299"/>
        <v>0</v>
      </c>
      <c r="Q459" s="23">
        <f t="shared" si="299"/>
        <v>0</v>
      </c>
      <c r="R459" s="23">
        <f t="shared" si="299"/>
        <v>0</v>
      </c>
      <c r="S459" s="23">
        <f t="shared" si="299"/>
        <v>0</v>
      </c>
      <c r="T459" s="104">
        <f t="shared" si="299"/>
        <v>0</v>
      </c>
      <c r="U459" s="97">
        <f>SUM(I459:T459)</f>
        <v>0</v>
      </c>
      <c r="V459" s="55"/>
      <c r="W459" s="55"/>
      <c r="X459" s="55"/>
      <c r="Y459" s="18"/>
      <c r="Z459" s="55"/>
      <c r="AA459" s="55"/>
      <c r="AB459" s="55"/>
    </row>
    <row r="460" spans="2:28" ht="16.8" customHeight="1" x14ac:dyDescent="0.2">
      <c r="B460" s="158"/>
      <c r="C460" s="161"/>
      <c r="D460" s="161"/>
      <c r="E460" s="168" t="s">
        <v>148</v>
      </c>
      <c r="F460" s="169"/>
      <c r="G460" s="39">
        <v>20</v>
      </c>
      <c r="H460" s="15" t="s">
        <v>39</v>
      </c>
      <c r="I460" s="24">
        <v>1</v>
      </c>
      <c r="J460" s="25">
        <v>4</v>
      </c>
      <c r="K460" s="25">
        <v>12</v>
      </c>
      <c r="L460" s="25">
        <v>14</v>
      </c>
      <c r="M460" s="25">
        <v>16</v>
      </c>
      <c r="N460" s="25">
        <v>16</v>
      </c>
      <c r="O460" s="25">
        <v>2</v>
      </c>
      <c r="P460" s="25">
        <v>1</v>
      </c>
      <c r="Q460" s="25">
        <v>1</v>
      </c>
      <c r="R460" s="25">
        <v>1</v>
      </c>
      <c r="S460" s="25">
        <v>1</v>
      </c>
      <c r="T460" s="101">
        <v>1</v>
      </c>
      <c r="U460" s="107">
        <f>SUM(I460:T460)</f>
        <v>70</v>
      </c>
      <c r="V460" s="54">
        <f>SUM(K460:T460)</f>
        <v>65</v>
      </c>
      <c r="W460" s="54">
        <f>U460</f>
        <v>70</v>
      </c>
      <c r="X460" s="54">
        <f>V460+W460</f>
        <v>135</v>
      </c>
      <c r="Y460" s="16"/>
      <c r="Z460" s="54"/>
      <c r="AA460" s="54"/>
      <c r="AB460" s="54"/>
    </row>
    <row r="461" spans="2:28" ht="16.8" customHeight="1" x14ac:dyDescent="0.2">
      <c r="B461" s="158"/>
      <c r="C461" s="161"/>
      <c r="D461" s="161"/>
      <c r="E461" s="172" t="s">
        <v>48</v>
      </c>
      <c r="F461" s="63" t="s">
        <v>49</v>
      </c>
      <c r="G461" s="51"/>
      <c r="H461" s="15" t="s">
        <v>31</v>
      </c>
      <c r="I461" s="58">
        <f>ROUNDDOWN(IF(I460&gt;120,IF(I460&gt;300,120*$G461+180*$G462+(I460-300)*$G463,120*$G461+(I460-120)*$G462),I460*$G461),2)</f>
        <v>0</v>
      </c>
      <c r="J461" s="59">
        <f t="shared" ref="J461:T461" si="300">ROUNDDOWN(IF(J460&gt;120,IF(J460&gt;300,120*$G461+180*$G462+(J460-300)*$G463,120*$G461+(J460-120)*$G462),J460*$G461),2)</f>
        <v>0</v>
      </c>
      <c r="K461" s="59">
        <f t="shared" si="300"/>
        <v>0</v>
      </c>
      <c r="L461" s="26">
        <f t="shared" si="300"/>
        <v>0</v>
      </c>
      <c r="M461" s="26">
        <f>ROUNDDOWN(IF(M460&gt;120,IF(M460&gt;300,120*$G461+180*$G462+(M460-300)*$G463,120*$G461+(M460-120)*$G462),M460*$G461),2)</f>
        <v>0</v>
      </c>
      <c r="N461" s="26">
        <f t="shared" si="300"/>
        <v>0</v>
      </c>
      <c r="O461" s="26">
        <f t="shared" si="300"/>
        <v>0</v>
      </c>
      <c r="P461" s="59">
        <f t="shared" si="300"/>
        <v>0</v>
      </c>
      <c r="Q461" s="59">
        <f t="shared" si="300"/>
        <v>0</v>
      </c>
      <c r="R461" s="59">
        <f t="shared" si="300"/>
        <v>0</v>
      </c>
      <c r="S461" s="59">
        <f t="shared" si="300"/>
        <v>0</v>
      </c>
      <c r="T461" s="102">
        <f t="shared" si="300"/>
        <v>0</v>
      </c>
      <c r="U461" s="99">
        <f>SUM(I461:T461)</f>
        <v>0</v>
      </c>
      <c r="V461" s="57"/>
      <c r="W461" s="57"/>
      <c r="X461" s="57"/>
      <c r="Y461" s="43"/>
      <c r="Z461" s="57"/>
      <c r="AA461" s="57"/>
      <c r="AB461" s="57"/>
    </row>
    <row r="462" spans="2:28" ht="16.8" customHeight="1" x14ac:dyDescent="0.2">
      <c r="B462" s="158"/>
      <c r="C462" s="161"/>
      <c r="D462" s="161"/>
      <c r="E462" s="172"/>
      <c r="F462" s="64" t="s">
        <v>50</v>
      </c>
      <c r="G462" s="31"/>
      <c r="H462" s="65" t="s">
        <v>32</v>
      </c>
      <c r="I462" s="66">
        <f>INT(SUM(I459,I461))</f>
        <v>0</v>
      </c>
      <c r="J462" s="67">
        <f>INT(SUM(J459,J461))</f>
        <v>0</v>
      </c>
      <c r="K462" s="67">
        <f t="shared" ref="K462:T462" si="301">INT(SUM(K459,K461))</f>
        <v>0</v>
      </c>
      <c r="L462" s="68">
        <f t="shared" si="301"/>
        <v>0</v>
      </c>
      <c r="M462" s="68">
        <f t="shared" si="301"/>
        <v>0</v>
      </c>
      <c r="N462" s="68">
        <f t="shared" si="301"/>
        <v>0</v>
      </c>
      <c r="O462" s="68">
        <f t="shared" si="301"/>
        <v>0</v>
      </c>
      <c r="P462" s="67">
        <f t="shared" si="301"/>
        <v>0</v>
      </c>
      <c r="Q462" s="67">
        <f t="shared" si="301"/>
        <v>0</v>
      </c>
      <c r="R462" s="67">
        <f t="shared" si="301"/>
        <v>0</v>
      </c>
      <c r="S462" s="67">
        <f t="shared" si="301"/>
        <v>0</v>
      </c>
      <c r="T462" s="105">
        <f t="shared" si="301"/>
        <v>0</v>
      </c>
      <c r="U462" s="69">
        <f>SUM(I462:T462)</f>
        <v>0</v>
      </c>
      <c r="V462" s="54"/>
      <c r="W462" s="54"/>
      <c r="X462" s="54"/>
      <c r="Y462" s="16"/>
      <c r="Z462" s="54">
        <f>SUM(K462:T462)</f>
        <v>0</v>
      </c>
      <c r="AA462" s="54">
        <f>U462</f>
        <v>0</v>
      </c>
      <c r="AB462" s="54">
        <f>Z462+AA462</f>
        <v>0</v>
      </c>
    </row>
    <row r="463" spans="2:28" ht="16.8" customHeight="1" x14ac:dyDescent="0.2">
      <c r="B463" s="159"/>
      <c r="C463" s="162"/>
      <c r="D463" s="162"/>
      <c r="E463" s="173"/>
      <c r="F463" s="70" t="s">
        <v>51</v>
      </c>
      <c r="G463" s="33"/>
      <c r="H463" s="71"/>
      <c r="I463" s="72"/>
      <c r="J463" s="73"/>
      <c r="K463" s="73"/>
      <c r="L463" s="74"/>
      <c r="M463" s="74"/>
      <c r="N463" s="74"/>
      <c r="O463" s="74"/>
      <c r="P463" s="73"/>
      <c r="Q463" s="73"/>
      <c r="R463" s="73"/>
      <c r="S463" s="73"/>
      <c r="T463" s="106"/>
      <c r="U463" s="108"/>
      <c r="V463" s="54"/>
      <c r="W463" s="54"/>
      <c r="X463" s="54"/>
      <c r="Y463" s="16"/>
      <c r="Z463" s="54"/>
      <c r="AA463" s="54"/>
      <c r="AB463" s="54"/>
    </row>
    <row r="464" spans="2:28" ht="16.8" customHeight="1" x14ac:dyDescent="0.2">
      <c r="B464" s="157">
        <f>B453+1</f>
        <v>42</v>
      </c>
      <c r="C464" s="160" t="s">
        <v>94</v>
      </c>
      <c r="D464" s="163" t="s">
        <v>45</v>
      </c>
      <c r="E464" s="166" t="s">
        <v>24</v>
      </c>
      <c r="F464" s="167"/>
      <c r="G464" s="32"/>
      <c r="H464" s="21" t="s">
        <v>25</v>
      </c>
      <c r="I464" s="22">
        <f>ROUNDDOWN($G464*$G466*$G467,2)</f>
        <v>0</v>
      </c>
      <c r="J464" s="23">
        <f t="shared" ref="J464:T464" si="302">ROUNDDOWN($G464*$G466*$G467,2)</f>
        <v>0</v>
      </c>
      <c r="K464" s="23">
        <f t="shared" si="302"/>
        <v>0</v>
      </c>
      <c r="L464" s="23">
        <f t="shared" si="302"/>
        <v>0</v>
      </c>
      <c r="M464" s="23">
        <f t="shared" si="302"/>
        <v>0</v>
      </c>
      <c r="N464" s="23">
        <f t="shared" si="302"/>
        <v>0</v>
      </c>
      <c r="O464" s="23">
        <f t="shared" si="302"/>
        <v>0</v>
      </c>
      <c r="P464" s="23">
        <f t="shared" si="302"/>
        <v>0</v>
      </c>
      <c r="Q464" s="23">
        <f t="shared" si="302"/>
        <v>0</v>
      </c>
      <c r="R464" s="23">
        <f t="shared" si="302"/>
        <v>0</v>
      </c>
      <c r="S464" s="23">
        <f t="shared" si="302"/>
        <v>0</v>
      </c>
      <c r="T464" s="104">
        <f t="shared" si="302"/>
        <v>0</v>
      </c>
      <c r="U464" s="97">
        <f t="shared" si="246"/>
        <v>0</v>
      </c>
      <c r="V464" s="55"/>
      <c r="W464" s="55"/>
      <c r="X464" s="55"/>
      <c r="Y464" s="18"/>
      <c r="Z464" s="55"/>
      <c r="AA464" s="55"/>
      <c r="AB464" s="55"/>
    </row>
    <row r="465" spans="2:28" ht="16.8" customHeight="1" x14ac:dyDescent="0.2">
      <c r="B465" s="158"/>
      <c r="C465" s="161"/>
      <c r="D465" s="164"/>
      <c r="E465" s="52" t="s">
        <v>36</v>
      </c>
      <c r="F465" s="56"/>
      <c r="G465" s="121" t="s">
        <v>145</v>
      </c>
      <c r="H465" s="15" t="s">
        <v>37</v>
      </c>
      <c r="I465" s="50"/>
      <c r="J465" s="36"/>
      <c r="K465" s="37"/>
      <c r="L465" s="28">
        <v>1</v>
      </c>
      <c r="M465" s="28">
        <v>1</v>
      </c>
      <c r="N465" s="28">
        <v>1</v>
      </c>
      <c r="O465" s="28">
        <v>1</v>
      </c>
      <c r="P465" s="37"/>
      <c r="Q465" s="37"/>
      <c r="R465" s="37"/>
      <c r="S465" s="37"/>
      <c r="T465" s="100"/>
      <c r="U465" s="69">
        <f t="shared" si="246"/>
        <v>4</v>
      </c>
      <c r="V465" s="55"/>
      <c r="W465" s="55"/>
      <c r="X465" s="55"/>
      <c r="Y465" s="18"/>
      <c r="Z465" s="55"/>
      <c r="AA465" s="55"/>
      <c r="AB465" s="55"/>
    </row>
    <row r="466" spans="2:28" ht="16.8" customHeight="1" x14ac:dyDescent="0.2">
      <c r="B466" s="158"/>
      <c r="C466" s="161"/>
      <c r="D466" s="164"/>
      <c r="E466" s="168" t="s">
        <v>26</v>
      </c>
      <c r="F466" s="169"/>
      <c r="G466" s="39">
        <v>1</v>
      </c>
      <c r="H466" s="15" t="s">
        <v>38</v>
      </c>
      <c r="I466" s="24">
        <v>1</v>
      </c>
      <c r="J466" s="25">
        <v>1</v>
      </c>
      <c r="K466" s="25">
        <v>1</v>
      </c>
      <c r="L466" s="25">
        <v>0</v>
      </c>
      <c r="M466" s="36"/>
      <c r="N466" s="36"/>
      <c r="O466" s="25">
        <v>0</v>
      </c>
      <c r="P466" s="25">
        <v>1</v>
      </c>
      <c r="Q466" s="25">
        <v>1</v>
      </c>
      <c r="R466" s="25">
        <v>1</v>
      </c>
      <c r="S466" s="25">
        <v>1</v>
      </c>
      <c r="T466" s="101">
        <v>1</v>
      </c>
      <c r="U466" s="69">
        <f t="shared" si="246"/>
        <v>8</v>
      </c>
      <c r="V466" s="54"/>
      <c r="W466" s="54"/>
      <c r="X466" s="54"/>
      <c r="Y466" s="16"/>
      <c r="Z466" s="54"/>
      <c r="AA466" s="54"/>
      <c r="AB466" s="54"/>
    </row>
    <row r="467" spans="2:28" ht="16.8" customHeight="1" x14ac:dyDescent="0.2">
      <c r="B467" s="158"/>
      <c r="C467" s="161"/>
      <c r="D467" s="164"/>
      <c r="E467" s="168" t="s">
        <v>27</v>
      </c>
      <c r="F467" s="169"/>
      <c r="G467" s="30">
        <v>0.95</v>
      </c>
      <c r="H467" s="15" t="s">
        <v>39</v>
      </c>
      <c r="I467" s="24">
        <f>SUM(I465:I466)</f>
        <v>1</v>
      </c>
      <c r="J467" s="25">
        <f t="shared" ref="J467:T467" si="303">SUM(J465:J466)</f>
        <v>1</v>
      </c>
      <c r="K467" s="25">
        <f t="shared" si="303"/>
        <v>1</v>
      </c>
      <c r="L467" s="25">
        <f t="shared" si="303"/>
        <v>1</v>
      </c>
      <c r="M467" s="25">
        <f t="shared" si="303"/>
        <v>1</v>
      </c>
      <c r="N467" s="25">
        <f t="shared" si="303"/>
        <v>1</v>
      </c>
      <c r="O467" s="25">
        <f t="shared" si="303"/>
        <v>1</v>
      </c>
      <c r="P467" s="25">
        <f t="shared" si="303"/>
        <v>1</v>
      </c>
      <c r="Q467" s="25">
        <f t="shared" si="303"/>
        <v>1</v>
      </c>
      <c r="R467" s="25">
        <f t="shared" si="303"/>
        <v>1</v>
      </c>
      <c r="S467" s="25">
        <f t="shared" si="303"/>
        <v>1</v>
      </c>
      <c r="T467" s="101">
        <f t="shared" si="303"/>
        <v>1</v>
      </c>
      <c r="U467" s="107">
        <f t="shared" si="246"/>
        <v>12</v>
      </c>
      <c r="V467" s="54">
        <f>SUM(K467:T467)</f>
        <v>10</v>
      </c>
      <c r="W467" s="57">
        <f>U467</f>
        <v>12</v>
      </c>
      <c r="X467" s="57">
        <f>V467+W467</f>
        <v>22</v>
      </c>
      <c r="Y467" s="43"/>
      <c r="Z467" s="57"/>
      <c r="AA467" s="57"/>
      <c r="AB467" s="57"/>
    </row>
    <row r="468" spans="2:28" ht="16.8" customHeight="1" x14ac:dyDescent="0.2">
      <c r="B468" s="158"/>
      <c r="C468" s="161"/>
      <c r="D468" s="164"/>
      <c r="E468" s="170" t="s">
        <v>28</v>
      </c>
      <c r="F468" s="53" t="s">
        <v>29</v>
      </c>
      <c r="G468" s="31"/>
      <c r="H468" s="15" t="s">
        <v>31</v>
      </c>
      <c r="I468" s="58">
        <f>ROUNDDOWN($G468*I465+$G469*I466,2)</f>
        <v>0</v>
      </c>
      <c r="J468" s="59">
        <f t="shared" ref="J468:T468" si="304">ROUNDDOWN($G468*J465+$G469*J466,2)</f>
        <v>0</v>
      </c>
      <c r="K468" s="59">
        <f t="shared" si="304"/>
        <v>0</v>
      </c>
      <c r="L468" s="26">
        <f t="shared" si="304"/>
        <v>0</v>
      </c>
      <c r="M468" s="26">
        <f t="shared" si="304"/>
        <v>0</v>
      </c>
      <c r="N468" s="26">
        <f t="shared" si="304"/>
        <v>0</v>
      </c>
      <c r="O468" s="26">
        <f t="shared" si="304"/>
        <v>0</v>
      </c>
      <c r="P468" s="59">
        <f t="shared" si="304"/>
        <v>0</v>
      </c>
      <c r="Q468" s="59">
        <f t="shared" si="304"/>
        <v>0</v>
      </c>
      <c r="R468" s="59">
        <f t="shared" si="304"/>
        <v>0</v>
      </c>
      <c r="S468" s="59">
        <f t="shared" si="304"/>
        <v>0</v>
      </c>
      <c r="T468" s="102">
        <f t="shared" si="304"/>
        <v>0</v>
      </c>
      <c r="U468" s="99">
        <f t="shared" si="246"/>
        <v>0</v>
      </c>
      <c r="V468" s="54"/>
      <c r="W468" s="54"/>
      <c r="X468" s="54"/>
      <c r="Y468" s="16"/>
      <c r="Z468" s="54"/>
      <c r="AA468" s="54"/>
      <c r="AB468" s="54"/>
    </row>
    <row r="469" spans="2:28" ht="16.8" customHeight="1" x14ac:dyDescent="0.2">
      <c r="B469" s="158"/>
      <c r="C469" s="161"/>
      <c r="D469" s="165"/>
      <c r="E469" s="171"/>
      <c r="F469" s="19" t="s">
        <v>30</v>
      </c>
      <c r="G469" s="33"/>
      <c r="H469" s="20" t="s">
        <v>32</v>
      </c>
      <c r="I469" s="60">
        <f>INT(SUM(I464,I468))</f>
        <v>0</v>
      </c>
      <c r="J469" s="61">
        <f t="shared" ref="J469:T469" si="305">INT(SUM(J464,J468))</f>
        <v>0</v>
      </c>
      <c r="K469" s="61">
        <f t="shared" si="305"/>
        <v>0</v>
      </c>
      <c r="L469" s="27">
        <f t="shared" si="305"/>
        <v>0</v>
      </c>
      <c r="M469" s="27">
        <f t="shared" si="305"/>
        <v>0</v>
      </c>
      <c r="N469" s="27">
        <f t="shared" si="305"/>
        <v>0</v>
      </c>
      <c r="O469" s="27">
        <f t="shared" si="305"/>
        <v>0</v>
      </c>
      <c r="P469" s="61">
        <f t="shared" si="305"/>
        <v>0</v>
      </c>
      <c r="Q469" s="61">
        <f t="shared" si="305"/>
        <v>0</v>
      </c>
      <c r="R469" s="61">
        <f t="shared" si="305"/>
        <v>0</v>
      </c>
      <c r="S469" s="61">
        <f t="shared" si="305"/>
        <v>0</v>
      </c>
      <c r="T469" s="103">
        <f t="shared" si="305"/>
        <v>0</v>
      </c>
      <c r="U469" s="42">
        <f t="shared" si="246"/>
        <v>0</v>
      </c>
      <c r="V469" s="62"/>
      <c r="W469" s="54"/>
      <c r="X469" s="54"/>
      <c r="Y469" s="16"/>
      <c r="Z469" s="54">
        <f>SUM(K469:T469)</f>
        <v>0</v>
      </c>
      <c r="AA469" s="54">
        <f>U469</f>
        <v>0</v>
      </c>
      <c r="AB469" s="54">
        <f>Z469+AA469</f>
        <v>0</v>
      </c>
    </row>
    <row r="470" spans="2:28" ht="16.8" customHeight="1" x14ac:dyDescent="0.2">
      <c r="B470" s="158"/>
      <c r="C470" s="161"/>
      <c r="D470" s="160" t="s">
        <v>46</v>
      </c>
      <c r="E470" s="166" t="s">
        <v>47</v>
      </c>
      <c r="F470" s="167"/>
      <c r="G470" s="32"/>
      <c r="H470" s="21" t="s">
        <v>25</v>
      </c>
      <c r="I470" s="22">
        <f>$G470</f>
        <v>0</v>
      </c>
      <c r="J470" s="23">
        <f t="shared" ref="J470:T470" si="306">$G470</f>
        <v>0</v>
      </c>
      <c r="K470" s="23">
        <f t="shared" si="306"/>
        <v>0</v>
      </c>
      <c r="L470" s="23">
        <f t="shared" si="306"/>
        <v>0</v>
      </c>
      <c r="M470" s="23">
        <f t="shared" si="306"/>
        <v>0</v>
      </c>
      <c r="N470" s="23">
        <f t="shared" si="306"/>
        <v>0</v>
      </c>
      <c r="O470" s="23">
        <f t="shared" si="306"/>
        <v>0</v>
      </c>
      <c r="P470" s="23">
        <f t="shared" si="306"/>
        <v>0</v>
      </c>
      <c r="Q470" s="23">
        <f t="shared" si="306"/>
        <v>0</v>
      </c>
      <c r="R470" s="23">
        <f t="shared" si="306"/>
        <v>0</v>
      </c>
      <c r="S470" s="23">
        <f t="shared" si="306"/>
        <v>0</v>
      </c>
      <c r="T470" s="104">
        <f t="shared" si="306"/>
        <v>0</v>
      </c>
      <c r="U470" s="97">
        <f>SUM(I470:T470)</f>
        <v>0</v>
      </c>
      <c r="V470" s="55"/>
      <c r="W470" s="55"/>
      <c r="X470" s="55"/>
      <c r="Y470" s="18"/>
      <c r="Z470" s="55"/>
      <c r="AA470" s="55"/>
      <c r="AB470" s="55"/>
    </row>
    <row r="471" spans="2:28" ht="16.8" customHeight="1" x14ac:dyDescent="0.2">
      <c r="B471" s="158"/>
      <c r="C471" s="161"/>
      <c r="D471" s="161"/>
      <c r="E471" s="168" t="s">
        <v>148</v>
      </c>
      <c r="F471" s="169"/>
      <c r="G471" s="39">
        <v>30</v>
      </c>
      <c r="H471" s="15" t="s">
        <v>39</v>
      </c>
      <c r="I471" s="24">
        <v>154</v>
      </c>
      <c r="J471" s="25">
        <v>145</v>
      </c>
      <c r="K471" s="25">
        <v>136</v>
      </c>
      <c r="L471" s="25">
        <v>152</v>
      </c>
      <c r="M471" s="25">
        <v>158</v>
      </c>
      <c r="N471" s="25">
        <v>161</v>
      </c>
      <c r="O471" s="25">
        <v>175</v>
      </c>
      <c r="P471" s="25">
        <v>154</v>
      </c>
      <c r="Q471" s="25">
        <v>154</v>
      </c>
      <c r="R471" s="25">
        <v>154</v>
      </c>
      <c r="S471" s="25">
        <v>154</v>
      </c>
      <c r="T471" s="101">
        <v>154</v>
      </c>
      <c r="U471" s="107">
        <f>SUM(I471:T471)</f>
        <v>1851</v>
      </c>
      <c r="V471" s="54">
        <f>SUM(K471:T471)</f>
        <v>1552</v>
      </c>
      <c r="W471" s="54">
        <f>U471</f>
        <v>1851</v>
      </c>
      <c r="X471" s="54">
        <f>V471+W471</f>
        <v>3403</v>
      </c>
      <c r="Y471" s="16"/>
      <c r="Z471" s="54"/>
      <c r="AA471" s="54"/>
      <c r="AB471" s="54"/>
    </row>
    <row r="472" spans="2:28" ht="16.8" customHeight="1" x14ac:dyDescent="0.2">
      <c r="B472" s="158"/>
      <c r="C472" s="161"/>
      <c r="D472" s="161"/>
      <c r="E472" s="172" t="s">
        <v>48</v>
      </c>
      <c r="F472" s="63" t="s">
        <v>49</v>
      </c>
      <c r="G472" s="51"/>
      <c r="H472" s="15" t="s">
        <v>31</v>
      </c>
      <c r="I472" s="58">
        <f>ROUNDDOWN(IF(I471&gt;120,IF(I471&gt;300,120*$G472+180*$G473+(I471-300)*$G474,120*$G472+(I471-120)*$G473),I471*$G472),2)</f>
        <v>0</v>
      </c>
      <c r="J472" s="59">
        <f t="shared" ref="J472:T472" si="307">ROUNDDOWN(IF(J471&gt;120,IF(J471&gt;300,120*$G472+180*$G473+(J471-300)*$G474,120*$G472+(J471-120)*$G473),J471*$G472),2)</f>
        <v>0</v>
      </c>
      <c r="K472" s="59">
        <f t="shared" si="307"/>
        <v>0</v>
      </c>
      <c r="L472" s="26">
        <f t="shared" si="307"/>
        <v>0</v>
      </c>
      <c r="M472" s="26">
        <f t="shared" si="307"/>
        <v>0</v>
      </c>
      <c r="N472" s="26">
        <f t="shared" si="307"/>
        <v>0</v>
      </c>
      <c r="O472" s="26">
        <f t="shared" si="307"/>
        <v>0</v>
      </c>
      <c r="P472" s="59">
        <f t="shared" si="307"/>
        <v>0</v>
      </c>
      <c r="Q472" s="59">
        <f t="shared" si="307"/>
        <v>0</v>
      </c>
      <c r="R472" s="59">
        <f t="shared" si="307"/>
        <v>0</v>
      </c>
      <c r="S472" s="59">
        <f t="shared" si="307"/>
        <v>0</v>
      </c>
      <c r="T472" s="102">
        <f t="shared" si="307"/>
        <v>0</v>
      </c>
      <c r="U472" s="99">
        <f>SUM(I472:T472)</f>
        <v>0</v>
      </c>
      <c r="V472" s="57"/>
      <c r="W472" s="57"/>
      <c r="X472" s="57"/>
      <c r="Y472" s="43"/>
      <c r="Z472" s="57"/>
      <c r="AA472" s="57"/>
      <c r="AB472" s="57"/>
    </row>
    <row r="473" spans="2:28" ht="16.8" customHeight="1" x14ac:dyDescent="0.2">
      <c r="B473" s="158"/>
      <c r="C473" s="161"/>
      <c r="D473" s="161"/>
      <c r="E473" s="172"/>
      <c r="F473" s="64" t="s">
        <v>50</v>
      </c>
      <c r="G473" s="31"/>
      <c r="H473" s="65" t="s">
        <v>32</v>
      </c>
      <c r="I473" s="66">
        <f>INT(SUM(I470,I472))</f>
        <v>0</v>
      </c>
      <c r="J473" s="67">
        <f>INT(SUM(J470,J472))</f>
        <v>0</v>
      </c>
      <c r="K473" s="67">
        <f t="shared" ref="K473:T473" si="308">INT(SUM(K470,K472))</f>
        <v>0</v>
      </c>
      <c r="L473" s="68">
        <f t="shared" si="308"/>
        <v>0</v>
      </c>
      <c r="M473" s="68">
        <f t="shared" si="308"/>
        <v>0</v>
      </c>
      <c r="N473" s="68">
        <f t="shared" si="308"/>
        <v>0</v>
      </c>
      <c r="O473" s="68">
        <f t="shared" si="308"/>
        <v>0</v>
      </c>
      <c r="P473" s="67">
        <f t="shared" si="308"/>
        <v>0</v>
      </c>
      <c r="Q473" s="67">
        <f t="shared" si="308"/>
        <v>0</v>
      </c>
      <c r="R473" s="67">
        <f t="shared" si="308"/>
        <v>0</v>
      </c>
      <c r="S473" s="67">
        <f t="shared" si="308"/>
        <v>0</v>
      </c>
      <c r="T473" s="105">
        <f t="shared" si="308"/>
        <v>0</v>
      </c>
      <c r="U473" s="69">
        <f>SUM(I473:T473)</f>
        <v>0</v>
      </c>
      <c r="V473" s="54"/>
      <c r="W473" s="54"/>
      <c r="X473" s="54"/>
      <c r="Y473" s="16"/>
      <c r="Z473" s="54">
        <f>SUM(K473:T473)</f>
        <v>0</v>
      </c>
      <c r="AA473" s="54">
        <f>U473</f>
        <v>0</v>
      </c>
      <c r="AB473" s="54">
        <f>Z473+AA473</f>
        <v>0</v>
      </c>
    </row>
    <row r="474" spans="2:28" ht="16.8" customHeight="1" x14ac:dyDescent="0.2">
      <c r="B474" s="159"/>
      <c r="C474" s="162"/>
      <c r="D474" s="162"/>
      <c r="E474" s="173"/>
      <c r="F474" s="70" t="s">
        <v>51</v>
      </c>
      <c r="G474" s="33"/>
      <c r="H474" s="71"/>
      <c r="I474" s="72"/>
      <c r="J474" s="73"/>
      <c r="K474" s="73"/>
      <c r="L474" s="74"/>
      <c r="M474" s="74"/>
      <c r="N474" s="74"/>
      <c r="O474" s="74"/>
      <c r="P474" s="73"/>
      <c r="Q474" s="73"/>
      <c r="R474" s="73"/>
      <c r="S474" s="73"/>
      <c r="T474" s="106"/>
      <c r="U474" s="108"/>
      <c r="V474" s="54"/>
      <c r="W474" s="54"/>
      <c r="X474" s="54"/>
      <c r="Y474" s="16"/>
      <c r="Z474" s="54"/>
      <c r="AA474" s="54"/>
      <c r="AB474" s="54"/>
    </row>
    <row r="475" spans="2:28" ht="16.8" customHeight="1" x14ac:dyDescent="0.2">
      <c r="B475" s="157">
        <f t="shared" ref="B475" si="309">B464+1</f>
        <v>43</v>
      </c>
      <c r="C475" s="160" t="s">
        <v>95</v>
      </c>
      <c r="D475" s="163" t="s">
        <v>45</v>
      </c>
      <c r="E475" s="166" t="s">
        <v>24</v>
      </c>
      <c r="F475" s="167"/>
      <c r="G475" s="32"/>
      <c r="H475" s="21" t="s">
        <v>25</v>
      </c>
      <c r="I475" s="22">
        <f>ROUNDDOWN($G475*$G477*$G478,2)</f>
        <v>0</v>
      </c>
      <c r="J475" s="23">
        <f t="shared" ref="J475:T475" si="310">ROUNDDOWN($G475*$G477*$G478,2)</f>
        <v>0</v>
      </c>
      <c r="K475" s="23">
        <f t="shared" si="310"/>
        <v>0</v>
      </c>
      <c r="L475" s="23">
        <f t="shared" si="310"/>
        <v>0</v>
      </c>
      <c r="M475" s="23">
        <f t="shared" si="310"/>
        <v>0</v>
      </c>
      <c r="N475" s="23">
        <f t="shared" si="310"/>
        <v>0</v>
      </c>
      <c r="O475" s="23">
        <f t="shared" si="310"/>
        <v>0</v>
      </c>
      <c r="P475" s="23">
        <f t="shared" si="310"/>
        <v>0</v>
      </c>
      <c r="Q475" s="23">
        <f t="shared" si="310"/>
        <v>0</v>
      </c>
      <c r="R475" s="23">
        <f t="shared" si="310"/>
        <v>0</v>
      </c>
      <c r="S475" s="23">
        <f t="shared" si="310"/>
        <v>0</v>
      </c>
      <c r="T475" s="104">
        <f t="shared" si="310"/>
        <v>0</v>
      </c>
      <c r="U475" s="97">
        <f t="shared" si="246"/>
        <v>0</v>
      </c>
      <c r="V475" s="55"/>
      <c r="W475" s="55"/>
      <c r="X475" s="55"/>
      <c r="Y475" s="18"/>
      <c r="Z475" s="55"/>
      <c r="AA475" s="55"/>
      <c r="AB475" s="55"/>
    </row>
    <row r="476" spans="2:28" ht="16.8" customHeight="1" x14ac:dyDescent="0.2">
      <c r="B476" s="158"/>
      <c r="C476" s="161"/>
      <c r="D476" s="164"/>
      <c r="E476" s="52" t="s">
        <v>36</v>
      </c>
      <c r="F476" s="56"/>
      <c r="G476" s="121" t="s">
        <v>145</v>
      </c>
      <c r="H476" s="15" t="s">
        <v>37</v>
      </c>
      <c r="I476" s="50"/>
      <c r="J476" s="36"/>
      <c r="K476" s="37"/>
      <c r="L476" s="28">
        <v>1</v>
      </c>
      <c r="M476" s="28">
        <v>1</v>
      </c>
      <c r="N476" s="28">
        <v>1</v>
      </c>
      <c r="O476" s="28">
        <v>1</v>
      </c>
      <c r="P476" s="37"/>
      <c r="Q476" s="37"/>
      <c r="R476" s="37"/>
      <c r="S476" s="37"/>
      <c r="T476" s="100"/>
      <c r="U476" s="69">
        <f t="shared" si="246"/>
        <v>4</v>
      </c>
      <c r="V476" s="55"/>
      <c r="W476" s="55"/>
      <c r="X476" s="55"/>
      <c r="Y476" s="18"/>
      <c r="Z476" s="55"/>
      <c r="AA476" s="55"/>
      <c r="AB476" s="55"/>
    </row>
    <row r="477" spans="2:28" ht="16.8" customHeight="1" x14ac:dyDescent="0.2">
      <c r="B477" s="158"/>
      <c r="C477" s="161"/>
      <c r="D477" s="164"/>
      <c r="E477" s="168" t="s">
        <v>26</v>
      </c>
      <c r="F477" s="169"/>
      <c r="G477" s="39">
        <v>1</v>
      </c>
      <c r="H477" s="15" t="s">
        <v>38</v>
      </c>
      <c r="I477" s="24">
        <v>1</v>
      </c>
      <c r="J477" s="25">
        <v>1</v>
      </c>
      <c r="K477" s="25">
        <v>1</v>
      </c>
      <c r="L477" s="25">
        <v>0</v>
      </c>
      <c r="M477" s="36"/>
      <c r="N477" s="36"/>
      <c r="O477" s="25">
        <v>0</v>
      </c>
      <c r="P477" s="25">
        <v>1</v>
      </c>
      <c r="Q477" s="25">
        <v>1</v>
      </c>
      <c r="R477" s="25">
        <v>1</v>
      </c>
      <c r="S477" s="25">
        <v>1</v>
      </c>
      <c r="T477" s="101">
        <v>1</v>
      </c>
      <c r="U477" s="69">
        <f t="shared" si="246"/>
        <v>8</v>
      </c>
      <c r="V477" s="54"/>
      <c r="W477" s="54"/>
      <c r="X477" s="54"/>
      <c r="Y477" s="16"/>
      <c r="Z477" s="54"/>
      <c r="AA477" s="54"/>
      <c r="AB477" s="54"/>
    </row>
    <row r="478" spans="2:28" ht="16.8" customHeight="1" x14ac:dyDescent="0.2">
      <c r="B478" s="158"/>
      <c r="C478" s="161"/>
      <c r="D478" s="164"/>
      <c r="E478" s="168" t="s">
        <v>27</v>
      </c>
      <c r="F478" s="169"/>
      <c r="G478" s="30">
        <v>0.95</v>
      </c>
      <c r="H478" s="15" t="s">
        <v>39</v>
      </c>
      <c r="I478" s="24">
        <f>SUM(I476:I477)</f>
        <v>1</v>
      </c>
      <c r="J478" s="25">
        <f t="shared" ref="J478:T478" si="311">SUM(J476:J477)</f>
        <v>1</v>
      </c>
      <c r="K478" s="25">
        <f t="shared" si="311"/>
        <v>1</v>
      </c>
      <c r="L478" s="25">
        <f t="shared" si="311"/>
        <v>1</v>
      </c>
      <c r="M478" s="25">
        <f t="shared" si="311"/>
        <v>1</v>
      </c>
      <c r="N478" s="25">
        <f t="shared" si="311"/>
        <v>1</v>
      </c>
      <c r="O478" s="25">
        <f t="shared" si="311"/>
        <v>1</v>
      </c>
      <c r="P478" s="25">
        <f t="shared" si="311"/>
        <v>1</v>
      </c>
      <c r="Q478" s="25">
        <f t="shared" si="311"/>
        <v>1</v>
      </c>
      <c r="R478" s="25">
        <f t="shared" si="311"/>
        <v>1</v>
      </c>
      <c r="S478" s="25">
        <f t="shared" si="311"/>
        <v>1</v>
      </c>
      <c r="T478" s="101">
        <f t="shared" si="311"/>
        <v>1</v>
      </c>
      <c r="U478" s="107">
        <f t="shared" si="246"/>
        <v>12</v>
      </c>
      <c r="V478" s="54">
        <f>SUM(K478:T478)</f>
        <v>10</v>
      </c>
      <c r="W478" s="57">
        <f>U478</f>
        <v>12</v>
      </c>
      <c r="X478" s="57">
        <f>V478+W478</f>
        <v>22</v>
      </c>
      <c r="Y478" s="43"/>
      <c r="Z478" s="57"/>
      <c r="AA478" s="57"/>
      <c r="AB478" s="57"/>
    </row>
    <row r="479" spans="2:28" ht="16.8" customHeight="1" x14ac:dyDescent="0.2">
      <c r="B479" s="158"/>
      <c r="C479" s="161"/>
      <c r="D479" s="164"/>
      <c r="E479" s="170" t="s">
        <v>28</v>
      </c>
      <c r="F479" s="53" t="s">
        <v>29</v>
      </c>
      <c r="G479" s="31"/>
      <c r="H479" s="15" t="s">
        <v>31</v>
      </c>
      <c r="I479" s="58">
        <f>ROUNDDOWN($G479*I476+$G480*I477,2)</f>
        <v>0</v>
      </c>
      <c r="J479" s="59">
        <f t="shared" ref="J479:T479" si="312">ROUNDDOWN($G479*J476+$G480*J477,2)</f>
        <v>0</v>
      </c>
      <c r="K479" s="59">
        <f t="shared" si="312"/>
        <v>0</v>
      </c>
      <c r="L479" s="26">
        <f t="shared" si="312"/>
        <v>0</v>
      </c>
      <c r="M479" s="26">
        <f t="shared" si="312"/>
        <v>0</v>
      </c>
      <c r="N479" s="26">
        <f t="shared" si="312"/>
        <v>0</v>
      </c>
      <c r="O479" s="26">
        <f t="shared" si="312"/>
        <v>0</v>
      </c>
      <c r="P479" s="59">
        <f t="shared" si="312"/>
        <v>0</v>
      </c>
      <c r="Q479" s="59">
        <f t="shared" si="312"/>
        <v>0</v>
      </c>
      <c r="R479" s="59">
        <f t="shared" si="312"/>
        <v>0</v>
      </c>
      <c r="S479" s="59">
        <f t="shared" si="312"/>
        <v>0</v>
      </c>
      <c r="T479" s="102">
        <f t="shared" si="312"/>
        <v>0</v>
      </c>
      <c r="U479" s="99">
        <f t="shared" si="246"/>
        <v>0</v>
      </c>
      <c r="V479" s="54"/>
      <c r="W479" s="54"/>
      <c r="X479" s="54"/>
      <c r="Y479" s="16"/>
      <c r="Z479" s="54"/>
      <c r="AA479" s="54"/>
      <c r="AB479" s="54"/>
    </row>
    <row r="480" spans="2:28" ht="16.8" customHeight="1" x14ac:dyDescent="0.2">
      <c r="B480" s="158"/>
      <c r="C480" s="161"/>
      <c r="D480" s="165"/>
      <c r="E480" s="171"/>
      <c r="F480" s="19" t="s">
        <v>30</v>
      </c>
      <c r="G480" s="33"/>
      <c r="H480" s="20" t="s">
        <v>32</v>
      </c>
      <c r="I480" s="60">
        <f>INT(SUM(I475,I479))</f>
        <v>0</v>
      </c>
      <c r="J480" s="61">
        <f t="shared" ref="J480:T480" si="313">INT(SUM(J475,J479))</f>
        <v>0</v>
      </c>
      <c r="K480" s="61">
        <f t="shared" si="313"/>
        <v>0</v>
      </c>
      <c r="L480" s="27">
        <f t="shared" si="313"/>
        <v>0</v>
      </c>
      <c r="M480" s="27">
        <f t="shared" si="313"/>
        <v>0</v>
      </c>
      <c r="N480" s="27">
        <f t="shared" si="313"/>
        <v>0</v>
      </c>
      <c r="O480" s="27">
        <f t="shared" si="313"/>
        <v>0</v>
      </c>
      <c r="P480" s="61">
        <f t="shared" si="313"/>
        <v>0</v>
      </c>
      <c r="Q480" s="61">
        <f t="shared" si="313"/>
        <v>0</v>
      </c>
      <c r="R480" s="61">
        <f t="shared" si="313"/>
        <v>0</v>
      </c>
      <c r="S480" s="61">
        <f t="shared" si="313"/>
        <v>0</v>
      </c>
      <c r="T480" s="103">
        <f t="shared" si="313"/>
        <v>0</v>
      </c>
      <c r="U480" s="42">
        <f t="shared" si="246"/>
        <v>0</v>
      </c>
      <c r="V480" s="62"/>
      <c r="W480" s="54"/>
      <c r="X480" s="54"/>
      <c r="Y480" s="16"/>
      <c r="Z480" s="54">
        <f>SUM(K480:T480)</f>
        <v>0</v>
      </c>
      <c r="AA480" s="54">
        <f>U480</f>
        <v>0</v>
      </c>
      <c r="AB480" s="54">
        <f>Z480+AA480</f>
        <v>0</v>
      </c>
    </row>
    <row r="481" spans="2:28" ht="16.8" customHeight="1" x14ac:dyDescent="0.2">
      <c r="B481" s="158"/>
      <c r="C481" s="161"/>
      <c r="D481" s="160" t="s">
        <v>46</v>
      </c>
      <c r="E481" s="166" t="s">
        <v>47</v>
      </c>
      <c r="F481" s="167"/>
      <c r="G481" s="32"/>
      <c r="H481" s="21" t="s">
        <v>25</v>
      </c>
      <c r="I481" s="22">
        <f>$G481</f>
        <v>0</v>
      </c>
      <c r="J481" s="23">
        <f t="shared" ref="J481:T481" si="314">$G481</f>
        <v>0</v>
      </c>
      <c r="K481" s="23">
        <f t="shared" si="314"/>
        <v>0</v>
      </c>
      <c r="L481" s="23">
        <f t="shared" si="314"/>
        <v>0</v>
      </c>
      <c r="M481" s="23">
        <f t="shared" si="314"/>
        <v>0</v>
      </c>
      <c r="N481" s="23">
        <f t="shared" si="314"/>
        <v>0</v>
      </c>
      <c r="O481" s="23">
        <f t="shared" si="314"/>
        <v>0</v>
      </c>
      <c r="P481" s="23">
        <f t="shared" si="314"/>
        <v>0</v>
      </c>
      <c r="Q481" s="23">
        <f t="shared" si="314"/>
        <v>0</v>
      </c>
      <c r="R481" s="23">
        <f t="shared" si="314"/>
        <v>0</v>
      </c>
      <c r="S481" s="23">
        <f t="shared" si="314"/>
        <v>0</v>
      </c>
      <c r="T481" s="104">
        <f t="shared" si="314"/>
        <v>0</v>
      </c>
      <c r="U481" s="97">
        <f>SUM(I481:T481)</f>
        <v>0</v>
      </c>
      <c r="V481" s="55"/>
      <c r="W481" s="55"/>
      <c r="X481" s="55"/>
      <c r="Y481" s="18"/>
      <c r="Z481" s="55"/>
      <c r="AA481" s="55"/>
      <c r="AB481" s="55"/>
    </row>
    <row r="482" spans="2:28" ht="16.8" customHeight="1" x14ac:dyDescent="0.2">
      <c r="B482" s="158"/>
      <c r="C482" s="161"/>
      <c r="D482" s="161"/>
      <c r="E482" s="168" t="s">
        <v>148</v>
      </c>
      <c r="F482" s="169"/>
      <c r="G482" s="39">
        <v>20</v>
      </c>
      <c r="H482" s="15" t="s">
        <v>39</v>
      </c>
      <c r="I482" s="24">
        <v>109</v>
      </c>
      <c r="J482" s="25">
        <v>111</v>
      </c>
      <c r="K482" s="25">
        <v>86</v>
      </c>
      <c r="L482" s="25">
        <v>84</v>
      </c>
      <c r="M482" s="25">
        <v>88</v>
      </c>
      <c r="N482" s="25">
        <v>99</v>
      </c>
      <c r="O482" s="25">
        <v>105</v>
      </c>
      <c r="P482" s="25">
        <v>97</v>
      </c>
      <c r="Q482" s="25">
        <v>97</v>
      </c>
      <c r="R482" s="25">
        <v>97</v>
      </c>
      <c r="S482" s="25">
        <v>97</v>
      </c>
      <c r="T482" s="101">
        <v>97</v>
      </c>
      <c r="U482" s="107">
        <f>SUM(I482:T482)</f>
        <v>1167</v>
      </c>
      <c r="V482" s="54">
        <f>SUM(K482:T482)</f>
        <v>947</v>
      </c>
      <c r="W482" s="54">
        <f>U482</f>
        <v>1167</v>
      </c>
      <c r="X482" s="54">
        <f>V482+W482</f>
        <v>2114</v>
      </c>
      <c r="Y482" s="16"/>
      <c r="Z482" s="54"/>
      <c r="AA482" s="54"/>
      <c r="AB482" s="54"/>
    </row>
    <row r="483" spans="2:28" ht="16.8" customHeight="1" x14ac:dyDescent="0.2">
      <c r="B483" s="158"/>
      <c r="C483" s="161"/>
      <c r="D483" s="161"/>
      <c r="E483" s="172" t="s">
        <v>48</v>
      </c>
      <c r="F483" s="63" t="s">
        <v>49</v>
      </c>
      <c r="G483" s="51"/>
      <c r="H483" s="15" t="s">
        <v>31</v>
      </c>
      <c r="I483" s="58">
        <f>ROUNDDOWN(IF(I482&gt;120,IF(I482&gt;300,120*$G483+180*$G484+(I482-300)*$G485,120*$G483+(I482-120)*$G484),I482*$G483),2)</f>
        <v>0</v>
      </c>
      <c r="J483" s="59">
        <f t="shared" ref="J483:T483" si="315">ROUNDDOWN(IF(J482&gt;120,IF(J482&gt;300,120*$G483+180*$G484+(J482-300)*$G485,120*$G483+(J482-120)*$G484),J482*$G483),2)</f>
        <v>0</v>
      </c>
      <c r="K483" s="59">
        <f t="shared" si="315"/>
        <v>0</v>
      </c>
      <c r="L483" s="26">
        <f t="shared" si="315"/>
        <v>0</v>
      </c>
      <c r="M483" s="26">
        <f t="shared" si="315"/>
        <v>0</v>
      </c>
      <c r="N483" s="26">
        <f t="shared" si="315"/>
        <v>0</v>
      </c>
      <c r="O483" s="26">
        <f t="shared" si="315"/>
        <v>0</v>
      </c>
      <c r="P483" s="59">
        <f t="shared" si="315"/>
        <v>0</v>
      </c>
      <c r="Q483" s="59">
        <f t="shared" si="315"/>
        <v>0</v>
      </c>
      <c r="R483" s="59">
        <f t="shared" si="315"/>
        <v>0</v>
      </c>
      <c r="S483" s="59">
        <f t="shared" si="315"/>
        <v>0</v>
      </c>
      <c r="T483" s="102">
        <f t="shared" si="315"/>
        <v>0</v>
      </c>
      <c r="U483" s="99">
        <f>SUM(I483:T483)</f>
        <v>0</v>
      </c>
      <c r="V483" s="57"/>
      <c r="W483" s="57"/>
      <c r="X483" s="57"/>
      <c r="Y483" s="43"/>
      <c r="Z483" s="57"/>
      <c r="AA483" s="57"/>
      <c r="AB483" s="57"/>
    </row>
    <row r="484" spans="2:28" ht="16.8" customHeight="1" x14ac:dyDescent="0.2">
      <c r="B484" s="158"/>
      <c r="C484" s="161"/>
      <c r="D484" s="161"/>
      <c r="E484" s="172"/>
      <c r="F484" s="64" t="s">
        <v>50</v>
      </c>
      <c r="G484" s="31"/>
      <c r="H484" s="65" t="s">
        <v>32</v>
      </c>
      <c r="I484" s="66">
        <f>INT(SUM(I481,I483))</f>
        <v>0</v>
      </c>
      <c r="J484" s="67">
        <f>INT(SUM(J481,J483))</f>
        <v>0</v>
      </c>
      <c r="K484" s="67">
        <f t="shared" ref="K484:T484" si="316">INT(SUM(K481,K483))</f>
        <v>0</v>
      </c>
      <c r="L484" s="68">
        <f t="shared" si="316"/>
        <v>0</v>
      </c>
      <c r="M484" s="68">
        <f t="shared" si="316"/>
        <v>0</v>
      </c>
      <c r="N484" s="68">
        <f t="shared" si="316"/>
        <v>0</v>
      </c>
      <c r="O484" s="68">
        <f t="shared" si="316"/>
        <v>0</v>
      </c>
      <c r="P484" s="67">
        <f t="shared" si="316"/>
        <v>0</v>
      </c>
      <c r="Q484" s="67">
        <f t="shared" si="316"/>
        <v>0</v>
      </c>
      <c r="R484" s="67">
        <f t="shared" si="316"/>
        <v>0</v>
      </c>
      <c r="S484" s="67">
        <f t="shared" si="316"/>
        <v>0</v>
      </c>
      <c r="T484" s="105">
        <f t="shared" si="316"/>
        <v>0</v>
      </c>
      <c r="U484" s="69">
        <f>SUM(I484:T484)</f>
        <v>0</v>
      </c>
      <c r="V484" s="54"/>
      <c r="W484" s="54"/>
      <c r="X484" s="54"/>
      <c r="Y484" s="16"/>
      <c r="Z484" s="54">
        <f>SUM(K484:T484)</f>
        <v>0</v>
      </c>
      <c r="AA484" s="54">
        <f>U484</f>
        <v>0</v>
      </c>
      <c r="AB484" s="54">
        <f>Z484+AA484</f>
        <v>0</v>
      </c>
    </row>
    <row r="485" spans="2:28" ht="16.8" customHeight="1" x14ac:dyDescent="0.2">
      <c r="B485" s="159"/>
      <c r="C485" s="162"/>
      <c r="D485" s="162"/>
      <c r="E485" s="173"/>
      <c r="F485" s="70" t="s">
        <v>51</v>
      </c>
      <c r="G485" s="33"/>
      <c r="H485" s="71"/>
      <c r="I485" s="72"/>
      <c r="J485" s="73"/>
      <c r="K485" s="73"/>
      <c r="L485" s="74"/>
      <c r="M485" s="74"/>
      <c r="N485" s="74"/>
      <c r="O485" s="74"/>
      <c r="P485" s="73"/>
      <c r="Q485" s="73"/>
      <c r="R485" s="73"/>
      <c r="S485" s="73"/>
      <c r="T485" s="106"/>
      <c r="U485" s="108"/>
      <c r="V485" s="54"/>
      <c r="W485" s="54"/>
      <c r="X485" s="54"/>
      <c r="Y485" s="16"/>
      <c r="Z485" s="54"/>
      <c r="AA485" s="54"/>
      <c r="AB485" s="54"/>
    </row>
    <row r="486" spans="2:28" ht="16.8" customHeight="1" x14ac:dyDescent="0.2">
      <c r="B486" s="142">
        <f>B475+1</f>
        <v>44</v>
      </c>
      <c r="C486" s="160" t="s">
        <v>96</v>
      </c>
      <c r="D486" s="160" t="s">
        <v>97</v>
      </c>
      <c r="E486" s="176" t="s">
        <v>47</v>
      </c>
      <c r="F486" s="177"/>
      <c r="G486" s="114"/>
      <c r="H486" s="21" t="s">
        <v>25</v>
      </c>
      <c r="I486" s="75">
        <f>$G486</f>
        <v>0</v>
      </c>
      <c r="J486" s="76">
        <f t="shared" ref="J486:T486" si="317">$G486</f>
        <v>0</v>
      </c>
      <c r="K486" s="76">
        <f t="shared" si="317"/>
        <v>0</v>
      </c>
      <c r="L486" s="77">
        <f t="shared" si="317"/>
        <v>0</v>
      </c>
      <c r="M486" s="77">
        <f t="shared" si="317"/>
        <v>0</v>
      </c>
      <c r="N486" s="77">
        <f t="shared" si="317"/>
        <v>0</v>
      </c>
      <c r="O486" s="77">
        <f t="shared" si="317"/>
        <v>0</v>
      </c>
      <c r="P486" s="76">
        <f t="shared" si="317"/>
        <v>0</v>
      </c>
      <c r="Q486" s="76">
        <f t="shared" si="317"/>
        <v>0</v>
      </c>
      <c r="R486" s="76">
        <f t="shared" si="317"/>
        <v>0</v>
      </c>
      <c r="S486" s="76">
        <f t="shared" si="317"/>
        <v>0</v>
      </c>
      <c r="T486" s="109">
        <f t="shared" si="317"/>
        <v>0</v>
      </c>
      <c r="U486" s="113">
        <f t="shared" si="246"/>
        <v>0</v>
      </c>
      <c r="V486" s="62"/>
      <c r="W486" s="54"/>
      <c r="X486" s="54"/>
      <c r="Y486" s="16"/>
      <c r="Z486" s="54"/>
      <c r="AA486" s="54"/>
      <c r="AB486" s="54"/>
    </row>
    <row r="487" spans="2:28" ht="16.8" customHeight="1" x14ac:dyDescent="0.2">
      <c r="B487" s="142"/>
      <c r="C487" s="161"/>
      <c r="D487" s="161"/>
      <c r="E487" s="178" t="s">
        <v>98</v>
      </c>
      <c r="F487" s="179"/>
      <c r="G487" s="124" t="s">
        <v>145</v>
      </c>
      <c r="H487" s="15" t="s">
        <v>39</v>
      </c>
      <c r="I487" s="24">
        <v>17</v>
      </c>
      <c r="J487" s="25">
        <v>18</v>
      </c>
      <c r="K487" s="25">
        <v>22</v>
      </c>
      <c r="L487" s="25">
        <v>23</v>
      </c>
      <c r="M487" s="25">
        <v>35</v>
      </c>
      <c r="N487" s="25">
        <v>30</v>
      </c>
      <c r="O487" s="25">
        <v>17</v>
      </c>
      <c r="P487" s="25">
        <v>17</v>
      </c>
      <c r="Q487" s="25">
        <v>16</v>
      </c>
      <c r="R487" s="25">
        <v>20</v>
      </c>
      <c r="S487" s="25">
        <v>16</v>
      </c>
      <c r="T487" s="101">
        <v>18</v>
      </c>
      <c r="U487" s="107">
        <f t="shared" si="246"/>
        <v>249</v>
      </c>
      <c r="V487" s="54">
        <f>SUM(K487:T487)</f>
        <v>214</v>
      </c>
      <c r="W487" s="54">
        <f>U487</f>
        <v>249</v>
      </c>
      <c r="X487" s="54">
        <f>V487+W487</f>
        <v>463</v>
      </c>
      <c r="Y487" s="16"/>
      <c r="Z487" s="54"/>
      <c r="AA487" s="54"/>
      <c r="AB487" s="54"/>
    </row>
    <row r="488" spans="2:28" ht="16.8" customHeight="1" x14ac:dyDescent="0.2">
      <c r="B488" s="142"/>
      <c r="C488" s="161"/>
      <c r="D488" s="161"/>
      <c r="E488" s="180" t="s">
        <v>99</v>
      </c>
      <c r="F488" s="181"/>
      <c r="G488" s="115"/>
      <c r="H488" s="15" t="s">
        <v>31</v>
      </c>
      <c r="I488" s="58">
        <f>ROUNDDOWN(IF(I487&gt;7,$G488*(I487-7),0),2)</f>
        <v>0</v>
      </c>
      <c r="J488" s="59">
        <f t="shared" ref="J488:T488" si="318">ROUNDDOWN(IF(J487&gt;7,$G488*(J487-7),0),2)</f>
        <v>0</v>
      </c>
      <c r="K488" s="59">
        <f t="shared" si="318"/>
        <v>0</v>
      </c>
      <c r="L488" s="26">
        <f t="shared" si="318"/>
        <v>0</v>
      </c>
      <c r="M488" s="26">
        <f t="shared" si="318"/>
        <v>0</v>
      </c>
      <c r="N488" s="26">
        <f t="shared" si="318"/>
        <v>0</v>
      </c>
      <c r="O488" s="26">
        <f t="shared" si="318"/>
        <v>0</v>
      </c>
      <c r="P488" s="59">
        <f t="shared" si="318"/>
        <v>0</v>
      </c>
      <c r="Q488" s="59">
        <f t="shared" si="318"/>
        <v>0</v>
      </c>
      <c r="R488" s="59">
        <f t="shared" si="318"/>
        <v>0</v>
      </c>
      <c r="S488" s="59">
        <f t="shared" si="318"/>
        <v>0</v>
      </c>
      <c r="T488" s="102">
        <f t="shared" si="318"/>
        <v>0</v>
      </c>
      <c r="U488" s="99">
        <f t="shared" si="246"/>
        <v>0</v>
      </c>
      <c r="V488" s="62"/>
      <c r="W488" s="54"/>
      <c r="X488" s="54"/>
      <c r="Y488" s="16"/>
      <c r="Z488" s="54"/>
      <c r="AA488" s="54"/>
      <c r="AB488" s="54"/>
    </row>
    <row r="489" spans="2:28" ht="16.8" customHeight="1" x14ac:dyDescent="0.2">
      <c r="B489" s="142"/>
      <c r="C489" s="162"/>
      <c r="D489" s="162"/>
      <c r="E489" s="182" t="s">
        <v>100</v>
      </c>
      <c r="F489" s="183"/>
      <c r="G489" s="123" t="s">
        <v>145</v>
      </c>
      <c r="H489" s="20" t="s">
        <v>32</v>
      </c>
      <c r="I489" s="60">
        <f>INT(SUM(I486,I488))</f>
        <v>0</v>
      </c>
      <c r="J489" s="61">
        <f>INT(SUM(J486,J488))</f>
        <v>0</v>
      </c>
      <c r="K489" s="61">
        <f t="shared" ref="K489:T489" si="319">INT(SUM(K486,K488))</f>
        <v>0</v>
      </c>
      <c r="L489" s="27">
        <f t="shared" si="319"/>
        <v>0</v>
      </c>
      <c r="M489" s="27">
        <f t="shared" si="319"/>
        <v>0</v>
      </c>
      <c r="N489" s="27">
        <f t="shared" si="319"/>
        <v>0</v>
      </c>
      <c r="O489" s="27">
        <f t="shared" si="319"/>
        <v>0</v>
      </c>
      <c r="P489" s="61">
        <f t="shared" si="319"/>
        <v>0</v>
      </c>
      <c r="Q489" s="61">
        <f t="shared" si="319"/>
        <v>0</v>
      </c>
      <c r="R489" s="61">
        <f t="shared" si="319"/>
        <v>0</v>
      </c>
      <c r="S489" s="61">
        <f t="shared" si="319"/>
        <v>0</v>
      </c>
      <c r="T489" s="103">
        <f t="shared" si="319"/>
        <v>0</v>
      </c>
      <c r="U489" s="42">
        <f t="shared" si="246"/>
        <v>0</v>
      </c>
      <c r="V489" s="62"/>
      <c r="W489" s="54"/>
      <c r="X489" s="54"/>
      <c r="Y489" s="16"/>
      <c r="Z489" s="54">
        <f>SUM(K489:T489)</f>
        <v>0</v>
      </c>
      <c r="AA489" s="54">
        <f>U489</f>
        <v>0</v>
      </c>
      <c r="AB489" s="54">
        <f>Z489+AA489</f>
        <v>0</v>
      </c>
    </row>
    <row r="490" spans="2:28" ht="16.8" customHeight="1" x14ac:dyDescent="0.2">
      <c r="B490" s="142">
        <f>B486+1</f>
        <v>45</v>
      </c>
      <c r="C490" s="160" t="s">
        <v>101</v>
      </c>
      <c r="D490" s="160" t="s">
        <v>46</v>
      </c>
      <c r="E490" s="166" t="s">
        <v>47</v>
      </c>
      <c r="F490" s="167"/>
      <c r="G490" s="32"/>
      <c r="H490" s="21" t="s">
        <v>25</v>
      </c>
      <c r="I490" s="22">
        <f>$G490</f>
        <v>0</v>
      </c>
      <c r="J490" s="23">
        <f t="shared" ref="J490:T490" si="320">$G490</f>
        <v>0</v>
      </c>
      <c r="K490" s="23">
        <f t="shared" si="320"/>
        <v>0</v>
      </c>
      <c r="L490" s="23">
        <f t="shared" si="320"/>
        <v>0</v>
      </c>
      <c r="M490" s="23">
        <f t="shared" si="320"/>
        <v>0</v>
      </c>
      <c r="N490" s="23">
        <f t="shared" si="320"/>
        <v>0</v>
      </c>
      <c r="O490" s="23">
        <f t="shared" si="320"/>
        <v>0</v>
      </c>
      <c r="P490" s="23">
        <f t="shared" si="320"/>
        <v>0</v>
      </c>
      <c r="Q490" s="23">
        <f t="shared" si="320"/>
        <v>0</v>
      </c>
      <c r="R490" s="23">
        <f t="shared" si="320"/>
        <v>0</v>
      </c>
      <c r="S490" s="23">
        <f t="shared" si="320"/>
        <v>0</v>
      </c>
      <c r="T490" s="104">
        <f t="shared" si="320"/>
        <v>0</v>
      </c>
      <c r="U490" s="97">
        <f>SUM(I490:T490)</f>
        <v>0</v>
      </c>
      <c r="V490" s="55"/>
      <c r="W490" s="55"/>
      <c r="X490" s="55"/>
      <c r="Y490" s="18"/>
      <c r="Z490" s="55"/>
      <c r="AA490" s="55"/>
      <c r="AB490" s="55"/>
    </row>
    <row r="491" spans="2:28" ht="16.8" customHeight="1" x14ac:dyDescent="0.2">
      <c r="B491" s="142"/>
      <c r="C491" s="161"/>
      <c r="D491" s="161"/>
      <c r="E491" s="168" t="s">
        <v>148</v>
      </c>
      <c r="F491" s="169"/>
      <c r="G491" s="39">
        <v>30</v>
      </c>
      <c r="H491" s="15" t="s">
        <v>39</v>
      </c>
      <c r="I491" s="24">
        <v>26</v>
      </c>
      <c r="J491" s="25">
        <v>21</v>
      </c>
      <c r="K491" s="25">
        <v>24</v>
      </c>
      <c r="L491" s="25">
        <v>24</v>
      </c>
      <c r="M491" s="25">
        <v>26</v>
      </c>
      <c r="N491" s="25">
        <v>23</v>
      </c>
      <c r="O491" s="25">
        <v>24</v>
      </c>
      <c r="P491" s="25">
        <v>20</v>
      </c>
      <c r="Q491" s="25">
        <v>24</v>
      </c>
      <c r="R491" s="25">
        <v>32</v>
      </c>
      <c r="S491" s="25">
        <v>28</v>
      </c>
      <c r="T491" s="101">
        <v>24</v>
      </c>
      <c r="U491" s="107">
        <f>SUM(I491:T491)</f>
        <v>296</v>
      </c>
      <c r="V491" s="54">
        <f>SUM(K491:T491)</f>
        <v>249</v>
      </c>
      <c r="W491" s="54">
        <f>U491</f>
        <v>296</v>
      </c>
      <c r="X491" s="54">
        <f>V491+W491</f>
        <v>545</v>
      </c>
      <c r="Y491" s="16"/>
      <c r="Z491" s="54"/>
      <c r="AA491" s="54"/>
      <c r="AB491" s="54"/>
    </row>
    <row r="492" spans="2:28" ht="16.8" customHeight="1" x14ac:dyDescent="0.2">
      <c r="B492" s="142"/>
      <c r="C492" s="161"/>
      <c r="D492" s="161"/>
      <c r="E492" s="172" t="s">
        <v>48</v>
      </c>
      <c r="F492" s="63" t="s">
        <v>49</v>
      </c>
      <c r="G492" s="51"/>
      <c r="H492" s="15" t="s">
        <v>31</v>
      </c>
      <c r="I492" s="58">
        <f>ROUNDDOWN(IF(I491&gt;120,IF(I491&gt;300,120*$G492+180*$G493+(I491-300)*$G494,120*$G492+(I491-120)*$G493),I491*$G492),2)</f>
        <v>0</v>
      </c>
      <c r="J492" s="59">
        <f t="shared" ref="J492:T492" si="321">ROUNDDOWN(IF(J491&gt;120,IF(J491&gt;300,120*$G492+180*$G493+(J491-300)*$G494,120*$G492+(J491-120)*$G493),J491*$G492),2)</f>
        <v>0</v>
      </c>
      <c r="K492" s="59">
        <f t="shared" si="321"/>
        <v>0</v>
      </c>
      <c r="L492" s="26">
        <f t="shared" si="321"/>
        <v>0</v>
      </c>
      <c r="M492" s="26">
        <f t="shared" si="321"/>
        <v>0</v>
      </c>
      <c r="N492" s="26">
        <f t="shared" si="321"/>
        <v>0</v>
      </c>
      <c r="O492" s="26">
        <f t="shared" si="321"/>
        <v>0</v>
      </c>
      <c r="P492" s="59">
        <f t="shared" si="321"/>
        <v>0</v>
      </c>
      <c r="Q492" s="59">
        <f t="shared" si="321"/>
        <v>0</v>
      </c>
      <c r="R492" s="59">
        <f t="shared" si="321"/>
        <v>0</v>
      </c>
      <c r="S492" s="59">
        <f t="shared" si="321"/>
        <v>0</v>
      </c>
      <c r="T492" s="102">
        <f t="shared" si="321"/>
        <v>0</v>
      </c>
      <c r="U492" s="99">
        <f>SUM(I492:T492)</f>
        <v>0</v>
      </c>
      <c r="V492" s="57"/>
      <c r="W492" s="57"/>
      <c r="X492" s="57"/>
      <c r="Y492" s="43"/>
      <c r="Z492" s="57"/>
      <c r="AA492" s="57"/>
      <c r="AB492" s="57"/>
    </row>
    <row r="493" spans="2:28" ht="16.8" customHeight="1" x14ac:dyDescent="0.2">
      <c r="B493" s="142"/>
      <c r="C493" s="161"/>
      <c r="D493" s="161"/>
      <c r="E493" s="172"/>
      <c r="F493" s="64" t="s">
        <v>50</v>
      </c>
      <c r="G493" s="31"/>
      <c r="H493" s="65" t="s">
        <v>32</v>
      </c>
      <c r="I493" s="66">
        <f>INT(SUM(I490,I492))</f>
        <v>0</v>
      </c>
      <c r="J493" s="67">
        <f>INT(SUM(J490,J492))</f>
        <v>0</v>
      </c>
      <c r="K493" s="67">
        <f t="shared" ref="K493:T493" si="322">INT(SUM(K490,K492))</f>
        <v>0</v>
      </c>
      <c r="L493" s="68">
        <f t="shared" si="322"/>
        <v>0</v>
      </c>
      <c r="M493" s="68">
        <f t="shared" si="322"/>
        <v>0</v>
      </c>
      <c r="N493" s="68">
        <f t="shared" si="322"/>
        <v>0</v>
      </c>
      <c r="O493" s="68">
        <f t="shared" si="322"/>
        <v>0</v>
      </c>
      <c r="P493" s="67">
        <f t="shared" si="322"/>
        <v>0</v>
      </c>
      <c r="Q493" s="67">
        <f t="shared" si="322"/>
        <v>0</v>
      </c>
      <c r="R493" s="67">
        <f t="shared" si="322"/>
        <v>0</v>
      </c>
      <c r="S493" s="67">
        <f t="shared" si="322"/>
        <v>0</v>
      </c>
      <c r="T493" s="105">
        <f t="shared" si="322"/>
        <v>0</v>
      </c>
      <c r="U493" s="69">
        <f>SUM(I493:T493)</f>
        <v>0</v>
      </c>
      <c r="V493" s="54"/>
      <c r="W493" s="54"/>
      <c r="X493" s="54"/>
      <c r="Y493" s="16"/>
      <c r="Z493" s="54">
        <f>SUM(K493:T493)</f>
        <v>0</v>
      </c>
      <c r="AA493" s="54">
        <f>U493</f>
        <v>0</v>
      </c>
      <c r="AB493" s="54">
        <f>Z493+AA493</f>
        <v>0</v>
      </c>
    </row>
    <row r="494" spans="2:28" ht="16.8" customHeight="1" x14ac:dyDescent="0.2">
      <c r="B494" s="142"/>
      <c r="C494" s="162"/>
      <c r="D494" s="162"/>
      <c r="E494" s="173"/>
      <c r="F494" s="70" t="s">
        <v>51</v>
      </c>
      <c r="G494" s="33"/>
      <c r="H494" s="71"/>
      <c r="I494" s="72"/>
      <c r="J494" s="73"/>
      <c r="K494" s="73"/>
      <c r="L494" s="74"/>
      <c r="M494" s="74"/>
      <c r="N494" s="74"/>
      <c r="O494" s="74"/>
      <c r="P494" s="73"/>
      <c r="Q494" s="73"/>
      <c r="R494" s="73"/>
      <c r="S494" s="73"/>
      <c r="T494" s="106"/>
      <c r="U494" s="108"/>
      <c r="V494" s="54"/>
      <c r="W494" s="54"/>
      <c r="X494" s="54"/>
      <c r="Y494" s="16"/>
      <c r="Z494" s="54"/>
      <c r="AA494" s="54"/>
      <c r="AB494" s="54"/>
    </row>
    <row r="495" spans="2:28" ht="16.8" customHeight="1" x14ac:dyDescent="0.2">
      <c r="B495" s="142">
        <f>B490+1</f>
        <v>46</v>
      </c>
      <c r="C495" s="160" t="s">
        <v>102</v>
      </c>
      <c r="D495" s="160" t="s">
        <v>46</v>
      </c>
      <c r="E495" s="166" t="s">
        <v>47</v>
      </c>
      <c r="F495" s="167"/>
      <c r="G495" s="32"/>
      <c r="H495" s="21" t="s">
        <v>25</v>
      </c>
      <c r="I495" s="22">
        <f>$G495</f>
        <v>0</v>
      </c>
      <c r="J495" s="23">
        <f t="shared" ref="J495:T495" si="323">$G495</f>
        <v>0</v>
      </c>
      <c r="K495" s="23">
        <f t="shared" si="323"/>
        <v>0</v>
      </c>
      <c r="L495" s="23">
        <f t="shared" si="323"/>
        <v>0</v>
      </c>
      <c r="M495" s="23">
        <f t="shared" si="323"/>
        <v>0</v>
      </c>
      <c r="N495" s="23">
        <f t="shared" si="323"/>
        <v>0</v>
      </c>
      <c r="O495" s="23">
        <f t="shared" si="323"/>
        <v>0</v>
      </c>
      <c r="P495" s="23">
        <f t="shared" si="323"/>
        <v>0</v>
      </c>
      <c r="Q495" s="23">
        <f t="shared" si="323"/>
        <v>0</v>
      </c>
      <c r="R495" s="23">
        <f t="shared" si="323"/>
        <v>0</v>
      </c>
      <c r="S495" s="23">
        <f t="shared" si="323"/>
        <v>0</v>
      </c>
      <c r="T495" s="104">
        <f t="shared" si="323"/>
        <v>0</v>
      </c>
      <c r="U495" s="97">
        <f>SUM(I495:T495)</f>
        <v>0</v>
      </c>
      <c r="V495" s="55"/>
      <c r="W495" s="55"/>
      <c r="X495" s="55"/>
      <c r="Y495" s="18"/>
      <c r="Z495" s="55"/>
      <c r="AA495" s="55"/>
      <c r="AB495" s="55"/>
    </row>
    <row r="496" spans="2:28" ht="16.8" customHeight="1" x14ac:dyDescent="0.2">
      <c r="B496" s="142"/>
      <c r="C496" s="161"/>
      <c r="D496" s="161"/>
      <c r="E496" s="168" t="s">
        <v>148</v>
      </c>
      <c r="F496" s="169"/>
      <c r="G496" s="39">
        <v>20</v>
      </c>
      <c r="H496" s="15" t="s">
        <v>39</v>
      </c>
      <c r="I496" s="24">
        <v>1</v>
      </c>
      <c r="J496" s="25">
        <v>1</v>
      </c>
      <c r="K496" s="25">
        <v>1</v>
      </c>
      <c r="L496" s="25">
        <v>1</v>
      </c>
      <c r="M496" s="25">
        <v>1</v>
      </c>
      <c r="N496" s="25">
        <v>1</v>
      </c>
      <c r="O496" s="25">
        <v>1</v>
      </c>
      <c r="P496" s="25">
        <v>4</v>
      </c>
      <c r="Q496" s="25">
        <v>1</v>
      </c>
      <c r="R496" s="25">
        <v>1</v>
      </c>
      <c r="S496" s="25">
        <v>1</v>
      </c>
      <c r="T496" s="101">
        <v>1</v>
      </c>
      <c r="U496" s="107">
        <f>SUM(I496:T496)</f>
        <v>15</v>
      </c>
      <c r="V496" s="54">
        <f>SUM(K496:T496)</f>
        <v>13</v>
      </c>
      <c r="W496" s="54">
        <f>U496</f>
        <v>15</v>
      </c>
      <c r="X496" s="54">
        <f>V496+W496</f>
        <v>28</v>
      </c>
      <c r="Y496" s="16"/>
      <c r="Z496" s="54"/>
      <c r="AA496" s="54"/>
      <c r="AB496" s="54"/>
    </row>
    <row r="497" spans="2:28" ht="16.8" customHeight="1" x14ac:dyDescent="0.2">
      <c r="B497" s="142"/>
      <c r="C497" s="161"/>
      <c r="D497" s="161"/>
      <c r="E497" s="172" t="s">
        <v>48</v>
      </c>
      <c r="F497" s="63" t="s">
        <v>49</v>
      </c>
      <c r="G497" s="51"/>
      <c r="H497" s="15" t="s">
        <v>31</v>
      </c>
      <c r="I497" s="58">
        <f>ROUNDDOWN(IF(I496&gt;120,IF(I496&gt;300,120*$G497+180*$G498+(I496-300)*$G499,120*$G497+(I496-120)*$G498),I496*$G497),2)</f>
        <v>0</v>
      </c>
      <c r="J497" s="59">
        <f t="shared" ref="J497:T497" si="324">ROUNDDOWN(IF(J496&gt;120,IF(J496&gt;300,120*$G497+180*$G498+(J496-300)*$G499,120*$G497+(J496-120)*$G498),J496*$G497),2)</f>
        <v>0</v>
      </c>
      <c r="K497" s="59">
        <f t="shared" si="324"/>
        <v>0</v>
      </c>
      <c r="L497" s="26">
        <f t="shared" si="324"/>
        <v>0</v>
      </c>
      <c r="M497" s="26">
        <f t="shared" si="324"/>
        <v>0</v>
      </c>
      <c r="N497" s="26">
        <f t="shared" si="324"/>
        <v>0</v>
      </c>
      <c r="O497" s="26">
        <f t="shared" si="324"/>
        <v>0</v>
      </c>
      <c r="P497" s="59">
        <f t="shared" si="324"/>
        <v>0</v>
      </c>
      <c r="Q497" s="59">
        <f t="shared" si="324"/>
        <v>0</v>
      </c>
      <c r="R497" s="59">
        <f t="shared" si="324"/>
        <v>0</v>
      </c>
      <c r="S497" s="59">
        <f t="shared" si="324"/>
        <v>0</v>
      </c>
      <c r="T497" s="102">
        <f t="shared" si="324"/>
        <v>0</v>
      </c>
      <c r="U497" s="99">
        <f>SUM(I497:T497)</f>
        <v>0</v>
      </c>
      <c r="V497" s="57"/>
      <c r="W497" s="57"/>
      <c r="X497" s="57"/>
      <c r="Y497" s="43"/>
      <c r="Z497" s="57"/>
      <c r="AA497" s="57"/>
      <c r="AB497" s="57"/>
    </row>
    <row r="498" spans="2:28" ht="16.8" customHeight="1" x14ac:dyDescent="0.2">
      <c r="B498" s="142"/>
      <c r="C498" s="161"/>
      <c r="D498" s="161"/>
      <c r="E498" s="172"/>
      <c r="F498" s="64" t="s">
        <v>50</v>
      </c>
      <c r="G498" s="31"/>
      <c r="H498" s="65" t="s">
        <v>32</v>
      </c>
      <c r="I498" s="66">
        <f>INT(SUM(I495,I497))</f>
        <v>0</v>
      </c>
      <c r="J498" s="67">
        <f>INT(SUM(J495,J497))</f>
        <v>0</v>
      </c>
      <c r="K498" s="67">
        <f t="shared" ref="K498:T498" si="325">INT(SUM(K495,K497))</f>
        <v>0</v>
      </c>
      <c r="L498" s="68">
        <f t="shared" si="325"/>
        <v>0</v>
      </c>
      <c r="M498" s="68">
        <f t="shared" si="325"/>
        <v>0</v>
      </c>
      <c r="N498" s="68">
        <f t="shared" si="325"/>
        <v>0</v>
      </c>
      <c r="O498" s="68">
        <f t="shared" si="325"/>
        <v>0</v>
      </c>
      <c r="P498" s="67">
        <f t="shared" si="325"/>
        <v>0</v>
      </c>
      <c r="Q498" s="67">
        <f t="shared" si="325"/>
        <v>0</v>
      </c>
      <c r="R498" s="67">
        <f t="shared" si="325"/>
        <v>0</v>
      </c>
      <c r="S498" s="67">
        <f t="shared" si="325"/>
        <v>0</v>
      </c>
      <c r="T498" s="105">
        <f t="shared" si="325"/>
        <v>0</v>
      </c>
      <c r="U498" s="69">
        <f>SUM(I498:T498)</f>
        <v>0</v>
      </c>
      <c r="V498" s="54"/>
      <c r="W498" s="54"/>
      <c r="X498" s="54"/>
      <c r="Y498" s="16"/>
      <c r="Z498" s="54">
        <f>SUM(K498:T498)</f>
        <v>0</v>
      </c>
      <c r="AA498" s="54">
        <f>U498</f>
        <v>0</v>
      </c>
      <c r="AB498" s="54">
        <f>Z498+AA498</f>
        <v>0</v>
      </c>
    </row>
    <row r="499" spans="2:28" ht="16.8" customHeight="1" x14ac:dyDescent="0.2">
      <c r="B499" s="142"/>
      <c r="C499" s="162"/>
      <c r="D499" s="162"/>
      <c r="E499" s="173"/>
      <c r="F499" s="70" t="s">
        <v>51</v>
      </c>
      <c r="G499" s="33"/>
      <c r="H499" s="71"/>
      <c r="I499" s="72"/>
      <c r="J499" s="73"/>
      <c r="K499" s="73"/>
      <c r="L499" s="74"/>
      <c r="M499" s="74"/>
      <c r="N499" s="74"/>
      <c r="O499" s="74"/>
      <c r="P499" s="73"/>
      <c r="Q499" s="73"/>
      <c r="R499" s="73"/>
      <c r="S499" s="73"/>
      <c r="T499" s="106"/>
      <c r="U499" s="108"/>
      <c r="V499" s="54"/>
      <c r="W499" s="54"/>
      <c r="X499" s="54"/>
      <c r="Y499" s="16"/>
      <c r="Z499" s="54"/>
      <c r="AA499" s="54"/>
      <c r="AB499" s="54"/>
    </row>
    <row r="500" spans="2:28" ht="16.8" customHeight="1" x14ac:dyDescent="0.2">
      <c r="B500" s="142">
        <f t="shared" ref="B500" si="326">B495+1</f>
        <v>47</v>
      </c>
      <c r="C500" s="160" t="s">
        <v>103</v>
      </c>
      <c r="D500" s="160" t="s">
        <v>46</v>
      </c>
      <c r="E500" s="166" t="s">
        <v>47</v>
      </c>
      <c r="F500" s="167"/>
      <c r="G500" s="32"/>
      <c r="H500" s="21" t="s">
        <v>25</v>
      </c>
      <c r="I500" s="22">
        <f>$G500</f>
        <v>0</v>
      </c>
      <c r="J500" s="23">
        <f t="shared" ref="J500:T500" si="327">$G500</f>
        <v>0</v>
      </c>
      <c r="K500" s="23">
        <f t="shared" si="327"/>
        <v>0</v>
      </c>
      <c r="L500" s="23">
        <f t="shared" si="327"/>
        <v>0</v>
      </c>
      <c r="M500" s="23">
        <f t="shared" si="327"/>
        <v>0</v>
      </c>
      <c r="N500" s="23">
        <f t="shared" si="327"/>
        <v>0</v>
      </c>
      <c r="O500" s="23">
        <f t="shared" si="327"/>
        <v>0</v>
      </c>
      <c r="P500" s="23">
        <f t="shared" si="327"/>
        <v>0</v>
      </c>
      <c r="Q500" s="23">
        <f t="shared" si="327"/>
        <v>0</v>
      </c>
      <c r="R500" s="23">
        <f t="shared" si="327"/>
        <v>0</v>
      </c>
      <c r="S500" s="23">
        <f t="shared" si="327"/>
        <v>0</v>
      </c>
      <c r="T500" s="104">
        <f t="shared" si="327"/>
        <v>0</v>
      </c>
      <c r="U500" s="97">
        <f>SUM(I500:T500)</f>
        <v>0</v>
      </c>
      <c r="V500" s="55"/>
      <c r="W500" s="55"/>
      <c r="X500" s="55"/>
      <c r="Y500" s="18"/>
      <c r="Z500" s="55"/>
      <c r="AA500" s="55"/>
      <c r="AB500" s="55"/>
    </row>
    <row r="501" spans="2:28" ht="16.8" customHeight="1" x14ac:dyDescent="0.2">
      <c r="B501" s="142"/>
      <c r="C501" s="161"/>
      <c r="D501" s="161"/>
      <c r="E501" s="168" t="s">
        <v>148</v>
      </c>
      <c r="F501" s="169"/>
      <c r="G501" s="39">
        <v>10</v>
      </c>
      <c r="H501" s="15" t="s">
        <v>39</v>
      </c>
      <c r="I501" s="24">
        <v>40</v>
      </c>
      <c r="J501" s="25">
        <v>42</v>
      </c>
      <c r="K501" s="25">
        <v>39</v>
      </c>
      <c r="L501" s="25">
        <v>41</v>
      </c>
      <c r="M501" s="25">
        <v>43</v>
      </c>
      <c r="N501" s="25">
        <v>56</v>
      </c>
      <c r="O501" s="25">
        <v>51</v>
      </c>
      <c r="P501" s="25">
        <v>42</v>
      </c>
      <c r="Q501" s="25">
        <v>35</v>
      </c>
      <c r="R501" s="25">
        <v>46</v>
      </c>
      <c r="S501" s="25">
        <v>36</v>
      </c>
      <c r="T501" s="101">
        <v>45</v>
      </c>
      <c r="U501" s="107">
        <f>SUM(I501:T501)</f>
        <v>516</v>
      </c>
      <c r="V501" s="54">
        <f>SUM(K501:T501)</f>
        <v>434</v>
      </c>
      <c r="W501" s="54">
        <f>U501</f>
        <v>516</v>
      </c>
      <c r="X501" s="54">
        <f>V501+W501</f>
        <v>950</v>
      </c>
      <c r="Y501" s="16"/>
      <c r="Z501" s="54"/>
      <c r="AA501" s="54"/>
      <c r="AB501" s="54"/>
    </row>
    <row r="502" spans="2:28" ht="16.8" customHeight="1" x14ac:dyDescent="0.2">
      <c r="B502" s="142"/>
      <c r="C502" s="161"/>
      <c r="D502" s="161"/>
      <c r="E502" s="172" t="s">
        <v>48</v>
      </c>
      <c r="F502" s="63" t="s">
        <v>49</v>
      </c>
      <c r="G502" s="51"/>
      <c r="H502" s="15" t="s">
        <v>31</v>
      </c>
      <c r="I502" s="58">
        <f>ROUNDDOWN(IF(I501&gt;120,IF(I501&gt;300,120*$G502+180*$G503+(I501-300)*$G504,120*$G502+(I501-120)*$G503),I501*$G502),2)</f>
        <v>0</v>
      </c>
      <c r="J502" s="59">
        <f t="shared" ref="J502:T502" si="328">ROUNDDOWN(IF(J501&gt;120,IF(J501&gt;300,120*$G502+180*$G503+(J501-300)*$G504,120*$G502+(J501-120)*$G503),J501*$G502),2)</f>
        <v>0</v>
      </c>
      <c r="K502" s="59">
        <f t="shared" si="328"/>
        <v>0</v>
      </c>
      <c r="L502" s="26">
        <f t="shared" si="328"/>
        <v>0</v>
      </c>
      <c r="M502" s="26">
        <f t="shared" si="328"/>
        <v>0</v>
      </c>
      <c r="N502" s="26">
        <f t="shared" si="328"/>
        <v>0</v>
      </c>
      <c r="O502" s="26">
        <f t="shared" si="328"/>
        <v>0</v>
      </c>
      <c r="P502" s="59">
        <f t="shared" si="328"/>
        <v>0</v>
      </c>
      <c r="Q502" s="59">
        <f t="shared" si="328"/>
        <v>0</v>
      </c>
      <c r="R502" s="59">
        <f t="shared" si="328"/>
        <v>0</v>
      </c>
      <c r="S502" s="59">
        <f t="shared" si="328"/>
        <v>0</v>
      </c>
      <c r="T502" s="102">
        <f t="shared" si="328"/>
        <v>0</v>
      </c>
      <c r="U502" s="99">
        <f>SUM(I502:T502)</f>
        <v>0</v>
      </c>
      <c r="V502" s="57"/>
      <c r="W502" s="57"/>
      <c r="X502" s="57"/>
      <c r="Y502" s="43"/>
      <c r="Z502" s="57"/>
      <c r="AA502" s="57"/>
      <c r="AB502" s="57"/>
    </row>
    <row r="503" spans="2:28" ht="16.8" customHeight="1" x14ac:dyDescent="0.2">
      <c r="B503" s="142"/>
      <c r="C503" s="161"/>
      <c r="D503" s="161"/>
      <c r="E503" s="172"/>
      <c r="F503" s="64" t="s">
        <v>50</v>
      </c>
      <c r="G503" s="31"/>
      <c r="H503" s="65" t="s">
        <v>32</v>
      </c>
      <c r="I503" s="24">
        <f>INT(SUM(I500,I502))</f>
        <v>0</v>
      </c>
      <c r="J503" s="68">
        <f>INT(SUM(J500,J502))</f>
        <v>0</v>
      </c>
      <c r="K503" s="68">
        <f t="shared" ref="K503:T503" si="329">INT(SUM(K500,K502))</f>
        <v>0</v>
      </c>
      <c r="L503" s="68">
        <f t="shared" si="329"/>
        <v>0</v>
      </c>
      <c r="M503" s="68">
        <f t="shared" si="329"/>
        <v>0</v>
      </c>
      <c r="N503" s="68">
        <f t="shared" si="329"/>
        <v>0</v>
      </c>
      <c r="O503" s="68">
        <f t="shared" si="329"/>
        <v>0</v>
      </c>
      <c r="P503" s="68">
        <f t="shared" si="329"/>
        <v>0</v>
      </c>
      <c r="Q503" s="68">
        <f t="shared" si="329"/>
        <v>0</v>
      </c>
      <c r="R503" s="68">
        <f t="shared" si="329"/>
        <v>0</v>
      </c>
      <c r="S503" s="68">
        <f t="shared" si="329"/>
        <v>0</v>
      </c>
      <c r="T503" s="110">
        <f t="shared" si="329"/>
        <v>0</v>
      </c>
      <c r="U503" s="69">
        <f>SUM(I503:T503)</f>
        <v>0</v>
      </c>
      <c r="V503" s="54"/>
      <c r="W503" s="54"/>
      <c r="X503" s="54"/>
      <c r="Y503" s="16"/>
      <c r="Z503" s="54">
        <f>SUM(K503:T503)</f>
        <v>0</v>
      </c>
      <c r="AA503" s="54">
        <f>U503</f>
        <v>0</v>
      </c>
      <c r="AB503" s="54">
        <f>Z503+AA503</f>
        <v>0</v>
      </c>
    </row>
    <row r="504" spans="2:28" ht="16.8" customHeight="1" x14ac:dyDescent="0.2">
      <c r="B504" s="142"/>
      <c r="C504" s="162"/>
      <c r="D504" s="162"/>
      <c r="E504" s="173"/>
      <c r="F504" s="70" t="s">
        <v>51</v>
      </c>
      <c r="G504" s="33"/>
      <c r="H504" s="71"/>
      <c r="I504" s="93"/>
      <c r="J504" s="74"/>
      <c r="K504" s="74"/>
      <c r="L504" s="74"/>
      <c r="M504" s="74"/>
      <c r="N504" s="74"/>
      <c r="O504" s="74"/>
      <c r="P504" s="74"/>
      <c r="Q504" s="74"/>
      <c r="R504" s="74"/>
      <c r="S504" s="74"/>
      <c r="T504" s="111"/>
      <c r="U504" s="108"/>
      <c r="V504" s="54"/>
      <c r="W504" s="54"/>
      <c r="X504" s="54"/>
      <c r="Y504" s="16"/>
      <c r="Z504" s="54"/>
      <c r="AA504" s="54"/>
      <c r="AB504" s="54"/>
    </row>
    <row r="505" spans="2:28" ht="16.8" customHeight="1" x14ac:dyDescent="0.2">
      <c r="B505" s="142">
        <f t="shared" ref="B505" si="330">B500+1</f>
        <v>48</v>
      </c>
      <c r="C505" s="160" t="s">
        <v>104</v>
      </c>
      <c r="D505" s="160" t="s">
        <v>46</v>
      </c>
      <c r="E505" s="166" t="s">
        <v>47</v>
      </c>
      <c r="F505" s="167"/>
      <c r="G505" s="32"/>
      <c r="H505" s="21" t="s">
        <v>25</v>
      </c>
      <c r="I505" s="22">
        <f>$G505</f>
        <v>0</v>
      </c>
      <c r="J505" s="23">
        <f t="shared" ref="J505:T505" si="331">$G505</f>
        <v>0</v>
      </c>
      <c r="K505" s="23">
        <f t="shared" si="331"/>
        <v>0</v>
      </c>
      <c r="L505" s="23">
        <f t="shared" si="331"/>
        <v>0</v>
      </c>
      <c r="M505" s="23">
        <f t="shared" si="331"/>
        <v>0</v>
      </c>
      <c r="N505" s="23">
        <f t="shared" si="331"/>
        <v>0</v>
      </c>
      <c r="O505" s="23">
        <f t="shared" si="331"/>
        <v>0</v>
      </c>
      <c r="P505" s="23">
        <f t="shared" si="331"/>
        <v>0</v>
      </c>
      <c r="Q505" s="23">
        <f t="shared" si="331"/>
        <v>0</v>
      </c>
      <c r="R505" s="23">
        <f t="shared" si="331"/>
        <v>0</v>
      </c>
      <c r="S505" s="23">
        <f t="shared" si="331"/>
        <v>0</v>
      </c>
      <c r="T505" s="104">
        <f t="shared" si="331"/>
        <v>0</v>
      </c>
      <c r="U505" s="97">
        <f>SUM(I505:T505)</f>
        <v>0</v>
      </c>
      <c r="V505" s="55"/>
      <c r="W505" s="55"/>
      <c r="X505" s="55"/>
      <c r="Y505" s="18"/>
      <c r="Z505" s="55"/>
      <c r="AA505" s="55"/>
      <c r="AB505" s="55"/>
    </row>
    <row r="506" spans="2:28" ht="16.8" customHeight="1" x14ac:dyDescent="0.2">
      <c r="B506" s="142"/>
      <c r="C506" s="161"/>
      <c r="D506" s="161"/>
      <c r="E506" s="168" t="s">
        <v>148</v>
      </c>
      <c r="F506" s="169"/>
      <c r="G506" s="39">
        <v>20</v>
      </c>
      <c r="H506" s="15" t="s">
        <v>39</v>
      </c>
      <c r="I506" s="24">
        <v>25</v>
      </c>
      <c r="J506" s="25">
        <v>23</v>
      </c>
      <c r="K506" s="25">
        <v>21</v>
      </c>
      <c r="L506" s="25">
        <v>24</v>
      </c>
      <c r="M506" s="25">
        <v>22</v>
      </c>
      <c r="N506" s="25">
        <v>27</v>
      </c>
      <c r="O506" s="25">
        <v>27</v>
      </c>
      <c r="P506" s="25">
        <v>25</v>
      </c>
      <c r="Q506" s="25">
        <v>22</v>
      </c>
      <c r="R506" s="25">
        <v>28</v>
      </c>
      <c r="S506" s="25">
        <v>22</v>
      </c>
      <c r="T506" s="101">
        <v>26</v>
      </c>
      <c r="U506" s="107">
        <f>SUM(I506:T506)</f>
        <v>292</v>
      </c>
      <c r="V506" s="54">
        <f>SUM(K506:T506)</f>
        <v>244</v>
      </c>
      <c r="W506" s="54">
        <f>U506</f>
        <v>292</v>
      </c>
      <c r="X506" s="54">
        <f>V506+W506</f>
        <v>536</v>
      </c>
      <c r="Y506" s="16"/>
      <c r="Z506" s="54"/>
      <c r="AA506" s="54"/>
      <c r="AB506" s="54"/>
    </row>
    <row r="507" spans="2:28" ht="16.8" customHeight="1" x14ac:dyDescent="0.2">
      <c r="B507" s="142"/>
      <c r="C507" s="161"/>
      <c r="D507" s="161"/>
      <c r="E507" s="172" t="s">
        <v>48</v>
      </c>
      <c r="F507" s="63" t="s">
        <v>49</v>
      </c>
      <c r="G507" s="51"/>
      <c r="H507" s="15" t="s">
        <v>31</v>
      </c>
      <c r="I507" s="38">
        <f>ROUNDDOWN(IF(I506&gt;120,IF(I506&gt;300,120*$G507+180*$G508+(I506-300)*$G509,120*$G507+(I506-120)*$G508),I506*$G507),2)</f>
        <v>0</v>
      </c>
      <c r="J507" s="26">
        <f t="shared" ref="J507:T507" si="332">ROUNDDOWN(IF(J506&gt;120,IF(J506&gt;300,120*$G507+180*$G508+(J506-300)*$G509,120*$G507+(J506-120)*$G508),J506*$G507),2)</f>
        <v>0</v>
      </c>
      <c r="K507" s="26">
        <f t="shared" si="332"/>
        <v>0</v>
      </c>
      <c r="L507" s="26">
        <f t="shared" si="332"/>
        <v>0</v>
      </c>
      <c r="M507" s="26">
        <f t="shared" si="332"/>
        <v>0</v>
      </c>
      <c r="N507" s="26">
        <f t="shared" si="332"/>
        <v>0</v>
      </c>
      <c r="O507" s="26">
        <f t="shared" si="332"/>
        <v>0</v>
      </c>
      <c r="P507" s="26">
        <f t="shared" si="332"/>
        <v>0</v>
      </c>
      <c r="Q507" s="26">
        <f t="shared" si="332"/>
        <v>0</v>
      </c>
      <c r="R507" s="26">
        <f t="shared" si="332"/>
        <v>0</v>
      </c>
      <c r="S507" s="26">
        <f t="shared" si="332"/>
        <v>0</v>
      </c>
      <c r="T507" s="112">
        <f t="shared" si="332"/>
        <v>0</v>
      </c>
      <c r="U507" s="99">
        <f>SUM(I507:T507)</f>
        <v>0</v>
      </c>
      <c r="V507" s="57"/>
      <c r="W507" s="57"/>
      <c r="X507" s="57"/>
      <c r="Y507" s="43"/>
      <c r="Z507" s="57"/>
      <c r="AA507" s="57"/>
      <c r="AB507" s="57"/>
    </row>
    <row r="508" spans="2:28" ht="16.8" customHeight="1" x14ac:dyDescent="0.2">
      <c r="B508" s="142"/>
      <c r="C508" s="161"/>
      <c r="D508" s="161"/>
      <c r="E508" s="172"/>
      <c r="F508" s="64" t="s">
        <v>50</v>
      </c>
      <c r="G508" s="31"/>
      <c r="H508" s="65" t="s">
        <v>32</v>
      </c>
      <c r="I508" s="24">
        <f>INT(SUM(I505,I507))</f>
        <v>0</v>
      </c>
      <c r="J508" s="68">
        <f>INT(SUM(J505,J507))</f>
        <v>0</v>
      </c>
      <c r="K508" s="68">
        <f t="shared" ref="K508:T508" si="333">INT(SUM(K505,K507))</f>
        <v>0</v>
      </c>
      <c r="L508" s="68">
        <f t="shared" si="333"/>
        <v>0</v>
      </c>
      <c r="M508" s="68">
        <f t="shared" si="333"/>
        <v>0</v>
      </c>
      <c r="N508" s="68">
        <f t="shared" si="333"/>
        <v>0</v>
      </c>
      <c r="O508" s="68">
        <f t="shared" si="333"/>
        <v>0</v>
      </c>
      <c r="P508" s="68">
        <f t="shared" si="333"/>
        <v>0</v>
      </c>
      <c r="Q508" s="68">
        <f t="shared" si="333"/>
        <v>0</v>
      </c>
      <c r="R508" s="68">
        <f t="shared" si="333"/>
        <v>0</v>
      </c>
      <c r="S508" s="68">
        <f t="shared" si="333"/>
        <v>0</v>
      </c>
      <c r="T508" s="110">
        <f t="shared" si="333"/>
        <v>0</v>
      </c>
      <c r="U508" s="69">
        <f>SUM(I508:T508)</f>
        <v>0</v>
      </c>
      <c r="V508" s="54"/>
      <c r="W508" s="54"/>
      <c r="X508" s="54"/>
      <c r="Y508" s="16"/>
      <c r="Z508" s="54">
        <f>SUM(K508:T508)</f>
        <v>0</v>
      </c>
      <c r="AA508" s="54">
        <f>U508</f>
        <v>0</v>
      </c>
      <c r="AB508" s="54">
        <f>Z508+AA508</f>
        <v>0</v>
      </c>
    </row>
    <row r="509" spans="2:28" ht="16.8" customHeight="1" x14ac:dyDescent="0.2">
      <c r="B509" s="142"/>
      <c r="C509" s="162"/>
      <c r="D509" s="162"/>
      <c r="E509" s="173"/>
      <c r="F509" s="70" t="s">
        <v>51</v>
      </c>
      <c r="G509" s="33"/>
      <c r="H509" s="71"/>
      <c r="I509" s="93"/>
      <c r="J509" s="74"/>
      <c r="K509" s="74"/>
      <c r="L509" s="74"/>
      <c r="M509" s="74"/>
      <c r="N509" s="74"/>
      <c r="O509" s="74"/>
      <c r="P509" s="74"/>
      <c r="Q509" s="74"/>
      <c r="R509" s="74"/>
      <c r="S509" s="74"/>
      <c r="T509" s="111"/>
      <c r="U509" s="108"/>
      <c r="V509" s="54"/>
      <c r="W509" s="54"/>
      <c r="X509" s="54"/>
      <c r="Y509" s="16"/>
      <c r="Z509" s="54"/>
      <c r="AA509" s="54"/>
      <c r="AB509" s="54"/>
    </row>
    <row r="510" spans="2:28" ht="16.8" customHeight="1" x14ac:dyDescent="0.2">
      <c r="B510" s="142">
        <f t="shared" ref="B510" si="334">B505+1</f>
        <v>49</v>
      </c>
      <c r="C510" s="160" t="s">
        <v>105</v>
      </c>
      <c r="D510" s="160" t="s">
        <v>46</v>
      </c>
      <c r="E510" s="166" t="s">
        <v>47</v>
      </c>
      <c r="F510" s="167"/>
      <c r="G510" s="32"/>
      <c r="H510" s="21" t="s">
        <v>25</v>
      </c>
      <c r="I510" s="22">
        <f>$G510</f>
        <v>0</v>
      </c>
      <c r="J510" s="23">
        <f t="shared" ref="J510:T510" si="335">$G510</f>
        <v>0</v>
      </c>
      <c r="K510" s="23">
        <f t="shared" si="335"/>
        <v>0</v>
      </c>
      <c r="L510" s="23">
        <f t="shared" si="335"/>
        <v>0</v>
      </c>
      <c r="M510" s="23">
        <f t="shared" si="335"/>
        <v>0</v>
      </c>
      <c r="N510" s="23">
        <f t="shared" si="335"/>
        <v>0</v>
      </c>
      <c r="O510" s="23">
        <f t="shared" si="335"/>
        <v>0</v>
      </c>
      <c r="P510" s="23">
        <f t="shared" si="335"/>
        <v>0</v>
      </c>
      <c r="Q510" s="23">
        <f t="shared" si="335"/>
        <v>0</v>
      </c>
      <c r="R510" s="23">
        <f t="shared" si="335"/>
        <v>0</v>
      </c>
      <c r="S510" s="23">
        <f t="shared" si="335"/>
        <v>0</v>
      </c>
      <c r="T510" s="104">
        <f t="shared" si="335"/>
        <v>0</v>
      </c>
      <c r="U510" s="97">
        <f>SUM(I510:T510)</f>
        <v>0</v>
      </c>
      <c r="V510" s="55"/>
      <c r="W510" s="55"/>
      <c r="X510" s="55"/>
      <c r="Y510" s="18"/>
      <c r="Z510" s="55"/>
      <c r="AA510" s="55"/>
      <c r="AB510" s="55"/>
    </row>
    <row r="511" spans="2:28" ht="16.8" customHeight="1" x14ac:dyDescent="0.2">
      <c r="B511" s="142"/>
      <c r="C511" s="161"/>
      <c r="D511" s="161"/>
      <c r="E511" s="168" t="s">
        <v>148</v>
      </c>
      <c r="F511" s="169"/>
      <c r="G511" s="39">
        <v>10</v>
      </c>
      <c r="H511" s="15" t="s">
        <v>39</v>
      </c>
      <c r="I511" s="24">
        <v>1</v>
      </c>
      <c r="J511" s="25">
        <v>1</v>
      </c>
      <c r="K511" s="25">
        <v>1</v>
      </c>
      <c r="L511" s="25">
        <v>1</v>
      </c>
      <c r="M511" s="25">
        <v>1</v>
      </c>
      <c r="N511" s="25">
        <v>1</v>
      </c>
      <c r="O511" s="25">
        <v>1</v>
      </c>
      <c r="P511" s="25">
        <v>1</v>
      </c>
      <c r="Q511" s="25">
        <v>1</v>
      </c>
      <c r="R511" s="25">
        <v>1</v>
      </c>
      <c r="S511" s="25">
        <v>1</v>
      </c>
      <c r="T511" s="101">
        <v>1</v>
      </c>
      <c r="U511" s="107">
        <f>SUM(I511:T511)</f>
        <v>12</v>
      </c>
      <c r="V511" s="54">
        <f>SUM(K511:T511)</f>
        <v>10</v>
      </c>
      <c r="W511" s="54">
        <f>U511</f>
        <v>12</v>
      </c>
      <c r="X511" s="54">
        <f>V511+W511</f>
        <v>22</v>
      </c>
      <c r="Y511" s="16"/>
      <c r="Z511" s="54"/>
      <c r="AA511" s="54"/>
      <c r="AB511" s="54"/>
    </row>
    <row r="512" spans="2:28" ht="16.8" customHeight="1" x14ac:dyDescent="0.2">
      <c r="B512" s="142"/>
      <c r="C512" s="161"/>
      <c r="D512" s="161"/>
      <c r="E512" s="172" t="s">
        <v>48</v>
      </c>
      <c r="F512" s="63" t="s">
        <v>49</v>
      </c>
      <c r="G512" s="51"/>
      <c r="H512" s="15" t="s">
        <v>31</v>
      </c>
      <c r="I512" s="38">
        <f>ROUNDDOWN(IF(I511&gt;120,IF(I511&gt;300,120*$G512+180*$G513+(I511-300)*$G514,120*$G512+(I511-120)*$G513),I511*$G512),2)</f>
        <v>0</v>
      </c>
      <c r="J512" s="26">
        <f t="shared" ref="J512:T512" si="336">ROUNDDOWN(IF(J511&gt;120,IF(J511&gt;300,120*$G512+180*$G513+(J511-300)*$G514,120*$G512+(J511-120)*$G513),J511*$G512),2)</f>
        <v>0</v>
      </c>
      <c r="K512" s="26">
        <f t="shared" si="336"/>
        <v>0</v>
      </c>
      <c r="L512" s="26">
        <f t="shared" si="336"/>
        <v>0</v>
      </c>
      <c r="M512" s="26">
        <f t="shared" si="336"/>
        <v>0</v>
      </c>
      <c r="N512" s="26">
        <f t="shared" si="336"/>
        <v>0</v>
      </c>
      <c r="O512" s="26">
        <f t="shared" si="336"/>
        <v>0</v>
      </c>
      <c r="P512" s="26">
        <f t="shared" si="336"/>
        <v>0</v>
      </c>
      <c r="Q512" s="26">
        <f t="shared" si="336"/>
        <v>0</v>
      </c>
      <c r="R512" s="26">
        <f t="shared" si="336"/>
        <v>0</v>
      </c>
      <c r="S512" s="26">
        <f t="shared" si="336"/>
        <v>0</v>
      </c>
      <c r="T512" s="112">
        <f t="shared" si="336"/>
        <v>0</v>
      </c>
      <c r="U512" s="99">
        <f>SUM(I512:T512)</f>
        <v>0</v>
      </c>
      <c r="V512" s="57"/>
      <c r="W512" s="57"/>
      <c r="X512" s="57"/>
      <c r="Y512" s="43"/>
      <c r="Z512" s="57"/>
      <c r="AA512" s="57"/>
      <c r="AB512" s="57"/>
    </row>
    <row r="513" spans="2:28" ht="16.8" customHeight="1" x14ac:dyDescent="0.2">
      <c r="B513" s="142"/>
      <c r="C513" s="161"/>
      <c r="D513" s="161"/>
      <c r="E513" s="172"/>
      <c r="F513" s="64" t="s">
        <v>50</v>
      </c>
      <c r="G513" s="31"/>
      <c r="H513" s="65" t="s">
        <v>32</v>
      </c>
      <c r="I513" s="24">
        <f>INT(SUM(I510,I512))</f>
        <v>0</v>
      </c>
      <c r="J513" s="68">
        <f>INT(SUM(J510,J512))</f>
        <v>0</v>
      </c>
      <c r="K513" s="68">
        <f t="shared" ref="K513:T513" si="337">INT(SUM(K510,K512))</f>
        <v>0</v>
      </c>
      <c r="L513" s="68">
        <f t="shared" si="337"/>
        <v>0</v>
      </c>
      <c r="M513" s="68">
        <f t="shared" si="337"/>
        <v>0</v>
      </c>
      <c r="N513" s="68">
        <f t="shared" si="337"/>
        <v>0</v>
      </c>
      <c r="O513" s="68">
        <f t="shared" si="337"/>
        <v>0</v>
      </c>
      <c r="P513" s="68">
        <f t="shared" si="337"/>
        <v>0</v>
      </c>
      <c r="Q513" s="68">
        <f t="shared" si="337"/>
        <v>0</v>
      </c>
      <c r="R513" s="68">
        <f t="shared" si="337"/>
        <v>0</v>
      </c>
      <c r="S513" s="68">
        <f t="shared" si="337"/>
        <v>0</v>
      </c>
      <c r="T513" s="110">
        <f t="shared" si="337"/>
        <v>0</v>
      </c>
      <c r="U513" s="69">
        <f>SUM(I513:T513)</f>
        <v>0</v>
      </c>
      <c r="V513" s="54"/>
      <c r="W513" s="54"/>
      <c r="X513" s="54"/>
      <c r="Y513" s="16"/>
      <c r="Z513" s="54">
        <f>SUM(K513:T513)</f>
        <v>0</v>
      </c>
      <c r="AA513" s="54">
        <f>U513</f>
        <v>0</v>
      </c>
      <c r="AB513" s="54">
        <f>Z513+AA513</f>
        <v>0</v>
      </c>
    </row>
    <row r="514" spans="2:28" ht="16.8" customHeight="1" x14ac:dyDescent="0.2">
      <c r="B514" s="142"/>
      <c r="C514" s="162"/>
      <c r="D514" s="162"/>
      <c r="E514" s="173"/>
      <c r="F514" s="70" t="s">
        <v>51</v>
      </c>
      <c r="G514" s="33"/>
      <c r="H514" s="71"/>
      <c r="I514" s="93"/>
      <c r="J514" s="74"/>
      <c r="K514" s="74"/>
      <c r="L514" s="74"/>
      <c r="M514" s="74"/>
      <c r="N514" s="74"/>
      <c r="O514" s="74"/>
      <c r="P514" s="74"/>
      <c r="Q514" s="74"/>
      <c r="R514" s="74"/>
      <c r="S514" s="74"/>
      <c r="T514" s="111"/>
      <c r="U514" s="108"/>
      <c r="V514" s="54"/>
      <c r="W514" s="54"/>
      <c r="X514" s="54"/>
      <c r="Y514" s="16"/>
      <c r="Z514" s="54"/>
      <c r="AA514" s="54"/>
      <c r="AB514" s="54"/>
    </row>
    <row r="515" spans="2:28" ht="16.8" customHeight="1" x14ac:dyDescent="0.2">
      <c r="B515" s="142">
        <f t="shared" ref="B515" si="338">B510+1</f>
        <v>50</v>
      </c>
      <c r="C515" s="160" t="s">
        <v>106</v>
      </c>
      <c r="D515" s="160" t="s">
        <v>46</v>
      </c>
      <c r="E515" s="166" t="s">
        <v>47</v>
      </c>
      <c r="F515" s="167"/>
      <c r="G515" s="32"/>
      <c r="H515" s="21" t="s">
        <v>25</v>
      </c>
      <c r="I515" s="22">
        <f>$G515</f>
        <v>0</v>
      </c>
      <c r="J515" s="23">
        <f t="shared" ref="J515:T515" si="339">$G515</f>
        <v>0</v>
      </c>
      <c r="K515" s="23">
        <f t="shared" si="339"/>
        <v>0</v>
      </c>
      <c r="L515" s="23">
        <f t="shared" si="339"/>
        <v>0</v>
      </c>
      <c r="M515" s="23">
        <f t="shared" si="339"/>
        <v>0</v>
      </c>
      <c r="N515" s="23">
        <f t="shared" si="339"/>
        <v>0</v>
      </c>
      <c r="O515" s="23">
        <f t="shared" si="339"/>
        <v>0</v>
      </c>
      <c r="P515" s="23">
        <f t="shared" si="339"/>
        <v>0</v>
      </c>
      <c r="Q515" s="23">
        <f t="shared" si="339"/>
        <v>0</v>
      </c>
      <c r="R515" s="23">
        <f t="shared" si="339"/>
        <v>0</v>
      </c>
      <c r="S515" s="23">
        <f t="shared" si="339"/>
        <v>0</v>
      </c>
      <c r="T515" s="104">
        <f t="shared" si="339"/>
        <v>0</v>
      </c>
      <c r="U515" s="97">
        <f>SUM(I515:T515)</f>
        <v>0</v>
      </c>
      <c r="V515" s="55"/>
      <c r="W515" s="55"/>
      <c r="X515" s="55"/>
      <c r="Y515" s="18"/>
      <c r="Z515" s="55"/>
      <c r="AA515" s="55"/>
      <c r="AB515" s="55"/>
    </row>
    <row r="516" spans="2:28" ht="16.8" customHeight="1" x14ac:dyDescent="0.2">
      <c r="B516" s="142"/>
      <c r="C516" s="161"/>
      <c r="D516" s="161"/>
      <c r="E516" s="168" t="s">
        <v>148</v>
      </c>
      <c r="F516" s="169"/>
      <c r="G516" s="39">
        <v>30</v>
      </c>
      <c r="H516" s="15" t="s">
        <v>39</v>
      </c>
      <c r="I516" s="24">
        <v>47</v>
      </c>
      <c r="J516" s="25">
        <v>36</v>
      </c>
      <c r="K516" s="25">
        <v>34</v>
      </c>
      <c r="L516" s="25">
        <v>36</v>
      </c>
      <c r="M516" s="25">
        <v>38</v>
      </c>
      <c r="N516" s="25">
        <v>50</v>
      </c>
      <c r="O516" s="25">
        <v>43</v>
      </c>
      <c r="P516" s="25">
        <v>31</v>
      </c>
      <c r="Q516" s="25">
        <v>34</v>
      </c>
      <c r="R516" s="25">
        <v>61</v>
      </c>
      <c r="S516" s="25">
        <v>48</v>
      </c>
      <c r="T516" s="101">
        <v>48</v>
      </c>
      <c r="U516" s="107">
        <f>SUM(I516:T516)</f>
        <v>506</v>
      </c>
      <c r="V516" s="54">
        <f>SUM(K516:T516)</f>
        <v>423</v>
      </c>
      <c r="W516" s="54">
        <f>U516</f>
        <v>506</v>
      </c>
      <c r="X516" s="54">
        <f>V516+W516</f>
        <v>929</v>
      </c>
      <c r="Y516" s="16"/>
      <c r="Z516" s="54"/>
      <c r="AA516" s="54"/>
      <c r="AB516" s="54"/>
    </row>
    <row r="517" spans="2:28" ht="16.8" customHeight="1" x14ac:dyDescent="0.2">
      <c r="B517" s="142"/>
      <c r="C517" s="161"/>
      <c r="D517" s="161"/>
      <c r="E517" s="172" t="s">
        <v>48</v>
      </c>
      <c r="F517" s="63" t="s">
        <v>49</v>
      </c>
      <c r="G517" s="51"/>
      <c r="H517" s="15" t="s">
        <v>31</v>
      </c>
      <c r="I517" s="58">
        <f>ROUNDDOWN(IF(I516&gt;120,IF(I516&gt;300,120*$G517+180*$G518+(I516-300)*$G519,120*$G517+(I516-120)*$G518),I516*$G517),2)</f>
        <v>0</v>
      </c>
      <c r="J517" s="59">
        <f t="shared" ref="J517:T517" si="340">ROUNDDOWN(IF(J516&gt;120,IF(J516&gt;300,120*$G517+180*$G518+(J516-300)*$G519,120*$G517+(J516-120)*$G518),J516*$G517),2)</f>
        <v>0</v>
      </c>
      <c r="K517" s="59">
        <f t="shared" si="340"/>
        <v>0</v>
      </c>
      <c r="L517" s="26">
        <f t="shared" si="340"/>
        <v>0</v>
      </c>
      <c r="M517" s="26">
        <f t="shared" si="340"/>
        <v>0</v>
      </c>
      <c r="N517" s="26">
        <f t="shared" si="340"/>
        <v>0</v>
      </c>
      <c r="O517" s="26">
        <f t="shared" si="340"/>
        <v>0</v>
      </c>
      <c r="P517" s="59">
        <f t="shared" si="340"/>
        <v>0</v>
      </c>
      <c r="Q517" s="59">
        <f t="shared" si="340"/>
        <v>0</v>
      </c>
      <c r="R517" s="59">
        <f t="shared" si="340"/>
        <v>0</v>
      </c>
      <c r="S517" s="59">
        <f t="shared" si="340"/>
        <v>0</v>
      </c>
      <c r="T517" s="102">
        <f t="shared" si="340"/>
        <v>0</v>
      </c>
      <c r="U517" s="99">
        <f>SUM(I517:T517)</f>
        <v>0</v>
      </c>
      <c r="V517" s="57"/>
      <c r="W517" s="57"/>
      <c r="X517" s="57"/>
      <c r="Y517" s="43"/>
      <c r="Z517" s="57"/>
      <c r="AA517" s="57"/>
      <c r="AB517" s="57"/>
    </row>
    <row r="518" spans="2:28" ht="16.8" customHeight="1" x14ac:dyDescent="0.2">
      <c r="B518" s="142"/>
      <c r="C518" s="161"/>
      <c r="D518" s="161"/>
      <c r="E518" s="172"/>
      <c r="F518" s="64" t="s">
        <v>50</v>
      </c>
      <c r="G518" s="31"/>
      <c r="H518" s="65" t="s">
        <v>32</v>
      </c>
      <c r="I518" s="66">
        <f>INT(SUM(I515,I517))</f>
        <v>0</v>
      </c>
      <c r="J518" s="67">
        <f>INT(SUM(J515,J517))</f>
        <v>0</v>
      </c>
      <c r="K518" s="67">
        <f t="shared" ref="K518:T518" si="341">INT(SUM(K515,K517))</f>
        <v>0</v>
      </c>
      <c r="L518" s="68">
        <f t="shared" si="341"/>
        <v>0</v>
      </c>
      <c r="M518" s="68">
        <f t="shared" si="341"/>
        <v>0</v>
      </c>
      <c r="N518" s="68">
        <f t="shared" si="341"/>
        <v>0</v>
      </c>
      <c r="O518" s="68">
        <f t="shared" si="341"/>
        <v>0</v>
      </c>
      <c r="P518" s="67">
        <f t="shared" si="341"/>
        <v>0</v>
      </c>
      <c r="Q518" s="67">
        <f t="shared" si="341"/>
        <v>0</v>
      </c>
      <c r="R518" s="67">
        <f t="shared" si="341"/>
        <v>0</v>
      </c>
      <c r="S518" s="67">
        <f t="shared" si="341"/>
        <v>0</v>
      </c>
      <c r="T518" s="105">
        <f t="shared" si="341"/>
        <v>0</v>
      </c>
      <c r="U518" s="69">
        <f>SUM(I518:T518)</f>
        <v>0</v>
      </c>
      <c r="V518" s="54"/>
      <c r="W518" s="54"/>
      <c r="X518" s="54"/>
      <c r="Y518" s="16"/>
      <c r="Z518" s="54">
        <f>SUM(K518:T518)</f>
        <v>0</v>
      </c>
      <c r="AA518" s="54">
        <f>U518</f>
        <v>0</v>
      </c>
      <c r="AB518" s="54">
        <f>Z518+AA518</f>
        <v>0</v>
      </c>
    </row>
    <row r="519" spans="2:28" ht="16.8" customHeight="1" x14ac:dyDescent="0.2">
      <c r="B519" s="142"/>
      <c r="C519" s="162"/>
      <c r="D519" s="162"/>
      <c r="E519" s="173"/>
      <c r="F519" s="70" t="s">
        <v>51</v>
      </c>
      <c r="G519" s="33"/>
      <c r="H519" s="71"/>
      <c r="I519" s="72"/>
      <c r="J519" s="73"/>
      <c r="K519" s="73"/>
      <c r="L519" s="74"/>
      <c r="M519" s="74"/>
      <c r="N519" s="74"/>
      <c r="O519" s="74"/>
      <c r="P519" s="73"/>
      <c r="Q519" s="73"/>
      <c r="R519" s="73"/>
      <c r="S519" s="73"/>
      <c r="T519" s="106"/>
      <c r="U519" s="108"/>
      <c r="V519" s="54"/>
      <c r="W519" s="54"/>
      <c r="X519" s="54"/>
      <c r="Y519" s="16"/>
      <c r="Z519" s="54"/>
      <c r="AA519" s="54"/>
      <c r="AB519" s="54"/>
    </row>
    <row r="520" spans="2:28" ht="16.8" customHeight="1" x14ac:dyDescent="0.2">
      <c r="B520" s="142">
        <f t="shared" ref="B520" si="342">B515+1</f>
        <v>51</v>
      </c>
      <c r="C520" s="160" t="s">
        <v>107</v>
      </c>
      <c r="D520" s="160" t="s">
        <v>46</v>
      </c>
      <c r="E520" s="166" t="s">
        <v>47</v>
      </c>
      <c r="F520" s="167"/>
      <c r="G520" s="32"/>
      <c r="H520" s="21" t="s">
        <v>25</v>
      </c>
      <c r="I520" s="22">
        <f>$G520</f>
        <v>0</v>
      </c>
      <c r="J520" s="23">
        <f t="shared" ref="J520:T520" si="343">$G520</f>
        <v>0</v>
      </c>
      <c r="K520" s="23">
        <f t="shared" si="343"/>
        <v>0</v>
      </c>
      <c r="L520" s="23">
        <f t="shared" si="343"/>
        <v>0</v>
      </c>
      <c r="M520" s="23">
        <f t="shared" si="343"/>
        <v>0</v>
      </c>
      <c r="N520" s="23">
        <f t="shared" si="343"/>
        <v>0</v>
      </c>
      <c r="O520" s="23">
        <f t="shared" si="343"/>
        <v>0</v>
      </c>
      <c r="P520" s="23">
        <f t="shared" si="343"/>
        <v>0</v>
      </c>
      <c r="Q520" s="23">
        <f t="shared" si="343"/>
        <v>0</v>
      </c>
      <c r="R520" s="23">
        <f t="shared" si="343"/>
        <v>0</v>
      </c>
      <c r="S520" s="23">
        <f t="shared" si="343"/>
        <v>0</v>
      </c>
      <c r="T520" s="104">
        <f t="shared" si="343"/>
        <v>0</v>
      </c>
      <c r="U520" s="97">
        <f>SUM(I520:T520)</f>
        <v>0</v>
      </c>
      <c r="V520" s="55"/>
      <c r="W520" s="55"/>
      <c r="X520" s="55"/>
      <c r="Y520" s="18"/>
      <c r="Z520" s="55"/>
      <c r="AA520" s="55"/>
      <c r="AB520" s="55"/>
    </row>
    <row r="521" spans="2:28" ht="16.8" customHeight="1" x14ac:dyDescent="0.2">
      <c r="B521" s="142"/>
      <c r="C521" s="161"/>
      <c r="D521" s="161"/>
      <c r="E521" s="168" t="s">
        <v>148</v>
      </c>
      <c r="F521" s="169"/>
      <c r="G521" s="39">
        <v>20</v>
      </c>
      <c r="H521" s="15" t="s">
        <v>39</v>
      </c>
      <c r="I521" s="24">
        <v>3</v>
      </c>
      <c r="J521" s="25">
        <v>4</v>
      </c>
      <c r="K521" s="25">
        <v>15</v>
      </c>
      <c r="L521" s="25">
        <v>14</v>
      </c>
      <c r="M521" s="25">
        <v>11</v>
      </c>
      <c r="N521" s="25">
        <v>13</v>
      </c>
      <c r="O521" s="25">
        <v>11</v>
      </c>
      <c r="P521" s="25">
        <v>15</v>
      </c>
      <c r="Q521" s="25">
        <v>15</v>
      </c>
      <c r="R521" s="25">
        <v>19</v>
      </c>
      <c r="S521" s="25">
        <v>15</v>
      </c>
      <c r="T521" s="101">
        <v>10</v>
      </c>
      <c r="U521" s="107">
        <f>SUM(I521:T521)</f>
        <v>145</v>
      </c>
      <c r="V521" s="54">
        <f>SUM(K521:T521)</f>
        <v>138</v>
      </c>
      <c r="W521" s="54">
        <f>U521</f>
        <v>145</v>
      </c>
      <c r="X521" s="54">
        <f>V521+W521</f>
        <v>283</v>
      </c>
      <c r="Y521" s="16"/>
      <c r="Z521" s="54"/>
      <c r="AA521" s="54"/>
      <c r="AB521" s="54"/>
    </row>
    <row r="522" spans="2:28" ht="16.8" customHeight="1" x14ac:dyDescent="0.2">
      <c r="B522" s="142"/>
      <c r="C522" s="161"/>
      <c r="D522" s="161"/>
      <c r="E522" s="172" t="s">
        <v>48</v>
      </c>
      <c r="F522" s="63" t="s">
        <v>49</v>
      </c>
      <c r="G522" s="51"/>
      <c r="H522" s="15" t="s">
        <v>31</v>
      </c>
      <c r="I522" s="38">
        <f>ROUNDDOWN(IF(I521&gt;120,IF(I521&gt;300,120*$G522+180*$G523+(I521-300)*$G524,120*$G522+(I521-120)*$G523),I521*$G522),2)</f>
        <v>0</v>
      </c>
      <c r="J522" s="26">
        <f t="shared" ref="J522:T522" si="344">ROUNDDOWN(IF(J521&gt;120,IF(J521&gt;300,120*$G522+180*$G523+(J521-300)*$G524,120*$G522+(J521-120)*$G523),J521*$G522),2)</f>
        <v>0</v>
      </c>
      <c r="K522" s="26">
        <f t="shared" si="344"/>
        <v>0</v>
      </c>
      <c r="L522" s="26">
        <f t="shared" si="344"/>
        <v>0</v>
      </c>
      <c r="M522" s="26">
        <f t="shared" si="344"/>
        <v>0</v>
      </c>
      <c r="N522" s="26">
        <f t="shared" si="344"/>
        <v>0</v>
      </c>
      <c r="O522" s="26">
        <f t="shared" si="344"/>
        <v>0</v>
      </c>
      <c r="P522" s="26">
        <f t="shared" si="344"/>
        <v>0</v>
      </c>
      <c r="Q522" s="26">
        <f t="shared" si="344"/>
        <v>0</v>
      </c>
      <c r="R522" s="26">
        <f t="shared" si="344"/>
        <v>0</v>
      </c>
      <c r="S522" s="26">
        <f t="shared" si="344"/>
        <v>0</v>
      </c>
      <c r="T522" s="112">
        <f t="shared" si="344"/>
        <v>0</v>
      </c>
      <c r="U522" s="99">
        <f>SUM(I522:T522)</f>
        <v>0</v>
      </c>
      <c r="V522" s="57"/>
      <c r="W522" s="57"/>
      <c r="X522" s="57"/>
      <c r="Y522" s="43"/>
      <c r="Z522" s="57"/>
      <c r="AA522" s="57"/>
      <c r="AB522" s="57"/>
    </row>
    <row r="523" spans="2:28" ht="16.8" customHeight="1" x14ac:dyDescent="0.2">
      <c r="B523" s="142"/>
      <c r="C523" s="161"/>
      <c r="D523" s="161"/>
      <c r="E523" s="172"/>
      <c r="F523" s="64" t="s">
        <v>50</v>
      </c>
      <c r="G523" s="31"/>
      <c r="H523" s="65" t="s">
        <v>32</v>
      </c>
      <c r="I523" s="24">
        <f>INT(SUM(I520,I522))</f>
        <v>0</v>
      </c>
      <c r="J523" s="68">
        <f>INT(SUM(J520,J522))</f>
        <v>0</v>
      </c>
      <c r="K523" s="68">
        <f t="shared" ref="K523:T523" si="345">INT(SUM(K520,K522))</f>
        <v>0</v>
      </c>
      <c r="L523" s="68">
        <f t="shared" si="345"/>
        <v>0</v>
      </c>
      <c r="M523" s="68">
        <f t="shared" si="345"/>
        <v>0</v>
      </c>
      <c r="N523" s="68">
        <f t="shared" si="345"/>
        <v>0</v>
      </c>
      <c r="O523" s="68">
        <f t="shared" si="345"/>
        <v>0</v>
      </c>
      <c r="P523" s="68">
        <f t="shared" si="345"/>
        <v>0</v>
      </c>
      <c r="Q523" s="68">
        <f t="shared" si="345"/>
        <v>0</v>
      </c>
      <c r="R523" s="68">
        <f t="shared" si="345"/>
        <v>0</v>
      </c>
      <c r="S523" s="68">
        <f t="shared" si="345"/>
        <v>0</v>
      </c>
      <c r="T523" s="110">
        <f t="shared" si="345"/>
        <v>0</v>
      </c>
      <c r="U523" s="69">
        <f>SUM(I523:T523)</f>
        <v>0</v>
      </c>
      <c r="V523" s="54"/>
      <c r="W523" s="54"/>
      <c r="X523" s="54"/>
      <c r="Y523" s="16"/>
      <c r="Z523" s="54">
        <f>SUM(K523:T523)</f>
        <v>0</v>
      </c>
      <c r="AA523" s="54">
        <f>U523</f>
        <v>0</v>
      </c>
      <c r="AB523" s="54">
        <f>Z523+AA523</f>
        <v>0</v>
      </c>
    </row>
    <row r="524" spans="2:28" ht="16.8" customHeight="1" x14ac:dyDescent="0.2">
      <c r="B524" s="142"/>
      <c r="C524" s="162"/>
      <c r="D524" s="162"/>
      <c r="E524" s="173"/>
      <c r="F524" s="70" t="s">
        <v>51</v>
      </c>
      <c r="G524" s="33"/>
      <c r="H524" s="71"/>
      <c r="I524" s="93"/>
      <c r="J524" s="74"/>
      <c r="K524" s="74"/>
      <c r="L524" s="74"/>
      <c r="M524" s="74"/>
      <c r="N524" s="74"/>
      <c r="O524" s="74"/>
      <c r="P524" s="74"/>
      <c r="Q524" s="74"/>
      <c r="R524" s="74"/>
      <c r="S524" s="74"/>
      <c r="T524" s="111"/>
      <c r="U524" s="108"/>
      <c r="V524" s="54"/>
      <c r="W524" s="54"/>
      <c r="X524" s="54"/>
      <c r="Y524" s="16"/>
      <c r="Z524" s="54"/>
      <c r="AA524" s="54"/>
      <c r="AB524" s="54"/>
    </row>
    <row r="525" spans="2:28" ht="16.8" customHeight="1" x14ac:dyDescent="0.2">
      <c r="B525" s="142">
        <f t="shared" ref="B525" si="346">B520+1</f>
        <v>52</v>
      </c>
      <c r="C525" s="160" t="s">
        <v>108</v>
      </c>
      <c r="D525" s="160" t="s">
        <v>46</v>
      </c>
      <c r="E525" s="166" t="s">
        <v>47</v>
      </c>
      <c r="F525" s="167"/>
      <c r="G525" s="32"/>
      <c r="H525" s="21" t="s">
        <v>25</v>
      </c>
      <c r="I525" s="22">
        <f>$G525</f>
        <v>0</v>
      </c>
      <c r="J525" s="23">
        <f t="shared" ref="J525:T525" si="347">$G525</f>
        <v>0</v>
      </c>
      <c r="K525" s="23">
        <f t="shared" si="347"/>
        <v>0</v>
      </c>
      <c r="L525" s="23">
        <f t="shared" si="347"/>
        <v>0</v>
      </c>
      <c r="M525" s="23">
        <f t="shared" si="347"/>
        <v>0</v>
      </c>
      <c r="N525" s="23">
        <f t="shared" si="347"/>
        <v>0</v>
      </c>
      <c r="O525" s="23">
        <f t="shared" si="347"/>
        <v>0</v>
      </c>
      <c r="P525" s="23">
        <f t="shared" si="347"/>
        <v>0</v>
      </c>
      <c r="Q525" s="23">
        <f t="shared" si="347"/>
        <v>0</v>
      </c>
      <c r="R525" s="23">
        <f t="shared" si="347"/>
        <v>0</v>
      </c>
      <c r="S525" s="23">
        <f t="shared" si="347"/>
        <v>0</v>
      </c>
      <c r="T525" s="104">
        <f t="shared" si="347"/>
        <v>0</v>
      </c>
      <c r="U525" s="97">
        <f>SUM(I525:T525)</f>
        <v>0</v>
      </c>
      <c r="V525" s="55"/>
      <c r="W525" s="55"/>
      <c r="X525" s="55"/>
      <c r="Y525" s="18"/>
      <c r="Z525" s="55"/>
      <c r="AA525" s="55"/>
      <c r="AB525" s="55"/>
    </row>
    <row r="526" spans="2:28" ht="16.8" customHeight="1" x14ac:dyDescent="0.2">
      <c r="B526" s="142"/>
      <c r="C526" s="161"/>
      <c r="D526" s="161"/>
      <c r="E526" s="168" t="s">
        <v>148</v>
      </c>
      <c r="F526" s="169"/>
      <c r="G526" s="39">
        <v>20</v>
      </c>
      <c r="H526" s="15" t="s">
        <v>39</v>
      </c>
      <c r="I526" s="24">
        <v>185</v>
      </c>
      <c r="J526" s="25">
        <v>169</v>
      </c>
      <c r="K526" s="25">
        <v>125</v>
      </c>
      <c r="L526" s="25">
        <v>125</v>
      </c>
      <c r="M526" s="25">
        <v>129</v>
      </c>
      <c r="N526" s="25">
        <v>143</v>
      </c>
      <c r="O526" s="25">
        <v>145</v>
      </c>
      <c r="P526" s="25">
        <v>93</v>
      </c>
      <c r="Q526" s="25">
        <v>106</v>
      </c>
      <c r="R526" s="25">
        <v>126</v>
      </c>
      <c r="S526" s="25">
        <v>129</v>
      </c>
      <c r="T526" s="101">
        <v>159</v>
      </c>
      <c r="U526" s="107">
        <f>SUM(I526:T526)</f>
        <v>1634</v>
      </c>
      <c r="V526" s="54">
        <f>SUM(K526:T526)</f>
        <v>1280</v>
      </c>
      <c r="W526" s="54">
        <f>U526</f>
        <v>1634</v>
      </c>
      <c r="X526" s="54">
        <f>V526+W526</f>
        <v>2914</v>
      </c>
      <c r="Y526" s="16"/>
      <c r="Z526" s="54"/>
      <c r="AA526" s="54"/>
      <c r="AB526" s="54"/>
    </row>
    <row r="527" spans="2:28" ht="16.8" customHeight="1" x14ac:dyDescent="0.2">
      <c r="B527" s="142"/>
      <c r="C527" s="161"/>
      <c r="D527" s="161"/>
      <c r="E527" s="172" t="s">
        <v>48</v>
      </c>
      <c r="F527" s="63" t="s">
        <v>49</v>
      </c>
      <c r="G527" s="51"/>
      <c r="H527" s="15" t="s">
        <v>31</v>
      </c>
      <c r="I527" s="38">
        <f>ROUNDDOWN(IF(I526&gt;120,IF(I526&gt;300,120*$G527+180*$G528+(I526-300)*$G529,120*$G527+(I526-120)*$G528),I526*$G527),2)</f>
        <v>0</v>
      </c>
      <c r="J527" s="26">
        <f t="shared" ref="J527:T527" si="348">ROUNDDOWN(IF(J526&gt;120,IF(J526&gt;300,120*$G527+180*$G528+(J526-300)*$G529,120*$G527+(J526-120)*$G528),J526*$G527),2)</f>
        <v>0</v>
      </c>
      <c r="K527" s="26">
        <f t="shared" si="348"/>
        <v>0</v>
      </c>
      <c r="L527" s="26">
        <f t="shared" si="348"/>
        <v>0</v>
      </c>
      <c r="M527" s="26">
        <f t="shared" si="348"/>
        <v>0</v>
      </c>
      <c r="N527" s="26">
        <f t="shared" si="348"/>
        <v>0</v>
      </c>
      <c r="O527" s="26">
        <f t="shared" si="348"/>
        <v>0</v>
      </c>
      <c r="P527" s="26">
        <f t="shared" si="348"/>
        <v>0</v>
      </c>
      <c r="Q527" s="26">
        <f t="shared" si="348"/>
        <v>0</v>
      </c>
      <c r="R527" s="26">
        <f t="shared" si="348"/>
        <v>0</v>
      </c>
      <c r="S527" s="26">
        <f t="shared" si="348"/>
        <v>0</v>
      </c>
      <c r="T527" s="112">
        <f t="shared" si="348"/>
        <v>0</v>
      </c>
      <c r="U527" s="99">
        <f>SUM(I527:T527)</f>
        <v>0</v>
      </c>
      <c r="V527" s="57"/>
      <c r="W527" s="57"/>
      <c r="X527" s="57"/>
      <c r="Y527" s="43"/>
      <c r="Z527" s="57"/>
      <c r="AA527" s="57"/>
      <c r="AB527" s="57"/>
    </row>
    <row r="528" spans="2:28" ht="16.8" customHeight="1" x14ac:dyDescent="0.2">
      <c r="B528" s="142"/>
      <c r="C528" s="161"/>
      <c r="D528" s="161"/>
      <c r="E528" s="172"/>
      <c r="F528" s="64" t="s">
        <v>50</v>
      </c>
      <c r="G528" s="31"/>
      <c r="H528" s="65" t="s">
        <v>32</v>
      </c>
      <c r="I528" s="24">
        <f>INT(SUM(I525,I527))</f>
        <v>0</v>
      </c>
      <c r="J528" s="68">
        <f>INT(SUM(J525,J527))</f>
        <v>0</v>
      </c>
      <c r="K528" s="68">
        <f t="shared" ref="K528:T528" si="349">INT(SUM(K525,K527))</f>
        <v>0</v>
      </c>
      <c r="L528" s="68">
        <f t="shared" si="349"/>
        <v>0</v>
      </c>
      <c r="M528" s="68">
        <f t="shared" si="349"/>
        <v>0</v>
      </c>
      <c r="N528" s="68">
        <f t="shared" si="349"/>
        <v>0</v>
      </c>
      <c r="O528" s="68">
        <f t="shared" si="349"/>
        <v>0</v>
      </c>
      <c r="P528" s="68">
        <f t="shared" si="349"/>
        <v>0</v>
      </c>
      <c r="Q528" s="68">
        <f t="shared" si="349"/>
        <v>0</v>
      </c>
      <c r="R528" s="68">
        <f t="shared" si="349"/>
        <v>0</v>
      </c>
      <c r="S528" s="68">
        <f t="shared" si="349"/>
        <v>0</v>
      </c>
      <c r="T528" s="110">
        <f t="shared" si="349"/>
        <v>0</v>
      </c>
      <c r="U528" s="69">
        <f>SUM(I528:T528)</f>
        <v>0</v>
      </c>
      <c r="V528" s="54"/>
      <c r="W528" s="54"/>
      <c r="X528" s="54"/>
      <c r="Y528" s="16"/>
      <c r="Z528" s="54">
        <f>SUM(K528:T528)</f>
        <v>0</v>
      </c>
      <c r="AA528" s="54">
        <f>U528</f>
        <v>0</v>
      </c>
      <c r="AB528" s="54">
        <f>Z528+AA528</f>
        <v>0</v>
      </c>
    </row>
    <row r="529" spans="2:28" ht="16.8" customHeight="1" x14ac:dyDescent="0.2">
      <c r="B529" s="142"/>
      <c r="C529" s="162"/>
      <c r="D529" s="162"/>
      <c r="E529" s="173"/>
      <c r="F529" s="70" t="s">
        <v>51</v>
      </c>
      <c r="G529" s="33"/>
      <c r="H529" s="71"/>
      <c r="I529" s="93"/>
      <c r="J529" s="74"/>
      <c r="K529" s="74"/>
      <c r="L529" s="74"/>
      <c r="M529" s="74"/>
      <c r="N529" s="74"/>
      <c r="O529" s="74"/>
      <c r="P529" s="74"/>
      <c r="Q529" s="74"/>
      <c r="R529" s="74"/>
      <c r="S529" s="74"/>
      <c r="T529" s="111"/>
      <c r="U529" s="108"/>
      <c r="V529" s="54"/>
      <c r="W529" s="54"/>
      <c r="X529" s="54"/>
      <c r="Y529" s="16"/>
      <c r="Z529" s="54"/>
      <c r="AA529" s="54"/>
      <c r="AB529" s="54"/>
    </row>
    <row r="530" spans="2:28" ht="16.8" customHeight="1" x14ac:dyDescent="0.2">
      <c r="B530" s="142">
        <f t="shared" ref="B530" si="350">B525+1</f>
        <v>53</v>
      </c>
      <c r="C530" s="160" t="s">
        <v>109</v>
      </c>
      <c r="D530" s="160" t="s">
        <v>46</v>
      </c>
      <c r="E530" s="166" t="s">
        <v>47</v>
      </c>
      <c r="F530" s="167"/>
      <c r="G530" s="32"/>
      <c r="H530" s="21" t="s">
        <v>25</v>
      </c>
      <c r="I530" s="22">
        <f>$G530</f>
        <v>0</v>
      </c>
      <c r="J530" s="23">
        <f t="shared" ref="J530:T530" si="351">$G530</f>
        <v>0</v>
      </c>
      <c r="K530" s="23">
        <f t="shared" si="351"/>
        <v>0</v>
      </c>
      <c r="L530" s="23">
        <f t="shared" si="351"/>
        <v>0</v>
      </c>
      <c r="M530" s="23">
        <f t="shared" si="351"/>
        <v>0</v>
      </c>
      <c r="N530" s="23">
        <f t="shared" si="351"/>
        <v>0</v>
      </c>
      <c r="O530" s="23">
        <f t="shared" si="351"/>
        <v>0</v>
      </c>
      <c r="P530" s="23">
        <f t="shared" si="351"/>
        <v>0</v>
      </c>
      <c r="Q530" s="23">
        <f t="shared" si="351"/>
        <v>0</v>
      </c>
      <c r="R530" s="23">
        <f t="shared" si="351"/>
        <v>0</v>
      </c>
      <c r="S530" s="23">
        <f t="shared" si="351"/>
        <v>0</v>
      </c>
      <c r="T530" s="104">
        <f t="shared" si="351"/>
        <v>0</v>
      </c>
      <c r="U530" s="97">
        <f>SUM(I530:T530)</f>
        <v>0</v>
      </c>
      <c r="V530" s="55"/>
      <c r="W530" s="55"/>
      <c r="X530" s="55"/>
      <c r="Y530" s="18"/>
      <c r="Z530" s="55"/>
      <c r="AA530" s="55"/>
      <c r="AB530" s="55"/>
    </row>
    <row r="531" spans="2:28" ht="16.8" customHeight="1" x14ac:dyDescent="0.2">
      <c r="B531" s="142"/>
      <c r="C531" s="161"/>
      <c r="D531" s="161"/>
      <c r="E531" s="168" t="s">
        <v>148</v>
      </c>
      <c r="F531" s="169"/>
      <c r="G531" s="39">
        <v>20</v>
      </c>
      <c r="H531" s="15" t="s">
        <v>39</v>
      </c>
      <c r="I531" s="24">
        <v>10</v>
      </c>
      <c r="J531" s="25">
        <v>14</v>
      </c>
      <c r="K531" s="25">
        <v>24</v>
      </c>
      <c r="L531" s="25">
        <v>29</v>
      </c>
      <c r="M531" s="25">
        <v>32</v>
      </c>
      <c r="N531" s="25">
        <v>29</v>
      </c>
      <c r="O531" s="25">
        <v>20</v>
      </c>
      <c r="P531" s="25">
        <v>10</v>
      </c>
      <c r="Q531" s="25">
        <v>6</v>
      </c>
      <c r="R531" s="25">
        <v>7</v>
      </c>
      <c r="S531" s="25">
        <v>6</v>
      </c>
      <c r="T531" s="101">
        <v>7</v>
      </c>
      <c r="U531" s="107">
        <f>SUM(I531:T531)</f>
        <v>194</v>
      </c>
      <c r="V531" s="54">
        <f>SUM(K531:T531)</f>
        <v>170</v>
      </c>
      <c r="W531" s="54">
        <f>U531</f>
        <v>194</v>
      </c>
      <c r="X531" s="54">
        <f>V531+W531</f>
        <v>364</v>
      </c>
      <c r="Y531" s="16"/>
      <c r="Z531" s="54"/>
      <c r="AA531" s="54"/>
      <c r="AB531" s="54"/>
    </row>
    <row r="532" spans="2:28" ht="16.8" customHeight="1" x14ac:dyDescent="0.2">
      <c r="B532" s="142"/>
      <c r="C532" s="161"/>
      <c r="D532" s="161"/>
      <c r="E532" s="172" t="s">
        <v>48</v>
      </c>
      <c r="F532" s="63" t="s">
        <v>49</v>
      </c>
      <c r="G532" s="51"/>
      <c r="H532" s="15" t="s">
        <v>31</v>
      </c>
      <c r="I532" s="58">
        <f>ROUNDDOWN(IF(I531&gt;120,IF(I531&gt;300,120*$G532+180*$G533+(I531-300)*$G534,120*$G532+(I531-120)*$G533),I531*$G532),2)</f>
        <v>0</v>
      </c>
      <c r="J532" s="59">
        <f t="shared" ref="J532:T532" si="352">ROUNDDOWN(IF(J531&gt;120,IF(J531&gt;300,120*$G532+180*$G533+(J531-300)*$G534,120*$G532+(J531-120)*$G533),J531*$G532),2)</f>
        <v>0</v>
      </c>
      <c r="K532" s="59">
        <f t="shared" si="352"/>
        <v>0</v>
      </c>
      <c r="L532" s="26">
        <f t="shared" si="352"/>
        <v>0</v>
      </c>
      <c r="M532" s="26">
        <f t="shared" si="352"/>
        <v>0</v>
      </c>
      <c r="N532" s="26">
        <f t="shared" si="352"/>
        <v>0</v>
      </c>
      <c r="O532" s="26">
        <f t="shared" si="352"/>
        <v>0</v>
      </c>
      <c r="P532" s="59">
        <f t="shared" si="352"/>
        <v>0</v>
      </c>
      <c r="Q532" s="59">
        <f t="shared" si="352"/>
        <v>0</v>
      </c>
      <c r="R532" s="59">
        <f t="shared" si="352"/>
        <v>0</v>
      </c>
      <c r="S532" s="59">
        <f t="shared" si="352"/>
        <v>0</v>
      </c>
      <c r="T532" s="102">
        <f t="shared" si="352"/>
        <v>0</v>
      </c>
      <c r="U532" s="99">
        <f>SUM(I532:T532)</f>
        <v>0</v>
      </c>
      <c r="V532" s="57"/>
      <c r="W532" s="57"/>
      <c r="X532" s="57"/>
      <c r="Y532" s="43"/>
      <c r="Z532" s="57"/>
      <c r="AA532" s="57"/>
      <c r="AB532" s="57"/>
    </row>
    <row r="533" spans="2:28" ht="16.8" customHeight="1" x14ac:dyDescent="0.2">
      <c r="B533" s="142"/>
      <c r="C533" s="161"/>
      <c r="D533" s="161"/>
      <c r="E533" s="172"/>
      <c r="F533" s="64" t="s">
        <v>50</v>
      </c>
      <c r="G533" s="31"/>
      <c r="H533" s="65" t="s">
        <v>32</v>
      </c>
      <c r="I533" s="66">
        <f>INT(SUM(I530,I532))</f>
        <v>0</v>
      </c>
      <c r="J533" s="67">
        <f>INT(SUM(J530,J532))</f>
        <v>0</v>
      </c>
      <c r="K533" s="67">
        <f t="shared" ref="K533:T533" si="353">INT(SUM(K530,K532))</f>
        <v>0</v>
      </c>
      <c r="L533" s="68">
        <f t="shared" si="353"/>
        <v>0</v>
      </c>
      <c r="M533" s="68">
        <f t="shared" si="353"/>
        <v>0</v>
      </c>
      <c r="N533" s="68">
        <f t="shared" si="353"/>
        <v>0</v>
      </c>
      <c r="O533" s="68">
        <f t="shared" si="353"/>
        <v>0</v>
      </c>
      <c r="P533" s="67">
        <f t="shared" si="353"/>
        <v>0</v>
      </c>
      <c r="Q533" s="67">
        <f t="shared" si="353"/>
        <v>0</v>
      </c>
      <c r="R533" s="67">
        <f t="shared" si="353"/>
        <v>0</v>
      </c>
      <c r="S533" s="67">
        <f t="shared" si="353"/>
        <v>0</v>
      </c>
      <c r="T533" s="105">
        <f t="shared" si="353"/>
        <v>0</v>
      </c>
      <c r="U533" s="69">
        <f>SUM(I533:T533)</f>
        <v>0</v>
      </c>
      <c r="V533" s="54"/>
      <c r="W533" s="54"/>
      <c r="X533" s="54"/>
      <c r="Y533" s="16"/>
      <c r="Z533" s="54">
        <f>SUM(K533:T533)</f>
        <v>0</v>
      </c>
      <c r="AA533" s="54">
        <f>U533</f>
        <v>0</v>
      </c>
      <c r="AB533" s="54">
        <f>Z533+AA533</f>
        <v>0</v>
      </c>
    </row>
    <row r="534" spans="2:28" ht="16.8" customHeight="1" x14ac:dyDescent="0.2">
      <c r="B534" s="142"/>
      <c r="C534" s="162"/>
      <c r="D534" s="162"/>
      <c r="E534" s="173"/>
      <c r="F534" s="70" t="s">
        <v>51</v>
      </c>
      <c r="G534" s="33"/>
      <c r="H534" s="71"/>
      <c r="I534" s="72"/>
      <c r="J534" s="73"/>
      <c r="K534" s="73"/>
      <c r="L534" s="74"/>
      <c r="M534" s="74"/>
      <c r="N534" s="74"/>
      <c r="O534" s="74"/>
      <c r="P534" s="73"/>
      <c r="Q534" s="73"/>
      <c r="R534" s="73"/>
      <c r="S534" s="73"/>
      <c r="T534" s="106"/>
      <c r="U534" s="108"/>
      <c r="V534" s="54"/>
      <c r="W534" s="54"/>
      <c r="X534" s="54"/>
      <c r="Y534" s="16"/>
      <c r="Z534" s="54"/>
      <c r="AA534" s="54"/>
      <c r="AB534" s="54"/>
    </row>
    <row r="535" spans="2:28" ht="16.8" customHeight="1" x14ac:dyDescent="0.2">
      <c r="B535" s="142">
        <f t="shared" ref="B535" si="354">B530+1</f>
        <v>54</v>
      </c>
      <c r="C535" s="160" t="s">
        <v>110</v>
      </c>
      <c r="D535" s="160" t="s">
        <v>46</v>
      </c>
      <c r="E535" s="166" t="s">
        <v>47</v>
      </c>
      <c r="F535" s="167"/>
      <c r="G535" s="32"/>
      <c r="H535" s="21" t="s">
        <v>25</v>
      </c>
      <c r="I535" s="22">
        <f>$G535</f>
        <v>0</v>
      </c>
      <c r="J535" s="23">
        <f t="shared" ref="J535:T535" si="355">$G535</f>
        <v>0</v>
      </c>
      <c r="K535" s="23">
        <f t="shared" si="355"/>
        <v>0</v>
      </c>
      <c r="L535" s="23">
        <f t="shared" si="355"/>
        <v>0</v>
      </c>
      <c r="M535" s="23">
        <f t="shared" si="355"/>
        <v>0</v>
      </c>
      <c r="N535" s="23">
        <f t="shared" si="355"/>
        <v>0</v>
      </c>
      <c r="O535" s="23">
        <f t="shared" si="355"/>
        <v>0</v>
      </c>
      <c r="P535" s="23">
        <f t="shared" si="355"/>
        <v>0</v>
      </c>
      <c r="Q535" s="23">
        <f t="shared" si="355"/>
        <v>0</v>
      </c>
      <c r="R535" s="23">
        <f t="shared" si="355"/>
        <v>0</v>
      </c>
      <c r="S535" s="23">
        <f t="shared" si="355"/>
        <v>0</v>
      </c>
      <c r="T535" s="104">
        <f t="shared" si="355"/>
        <v>0</v>
      </c>
      <c r="U535" s="97">
        <f>SUM(I535:T535)</f>
        <v>0</v>
      </c>
      <c r="V535" s="55"/>
      <c r="W535" s="55"/>
      <c r="X535" s="55"/>
      <c r="Y535" s="18"/>
      <c r="Z535" s="55"/>
      <c r="AA535" s="55"/>
      <c r="AB535" s="55"/>
    </row>
    <row r="536" spans="2:28" ht="16.8" customHeight="1" x14ac:dyDescent="0.2">
      <c r="B536" s="142"/>
      <c r="C536" s="161"/>
      <c r="D536" s="161"/>
      <c r="E536" s="168" t="s">
        <v>148</v>
      </c>
      <c r="F536" s="169"/>
      <c r="G536" s="39">
        <v>20</v>
      </c>
      <c r="H536" s="15" t="s">
        <v>39</v>
      </c>
      <c r="I536" s="24">
        <v>87</v>
      </c>
      <c r="J536" s="25">
        <v>82</v>
      </c>
      <c r="K536" s="25">
        <v>93</v>
      </c>
      <c r="L536" s="25">
        <v>87</v>
      </c>
      <c r="M536" s="25">
        <v>93</v>
      </c>
      <c r="N536" s="25">
        <v>84</v>
      </c>
      <c r="O536" s="25">
        <v>91</v>
      </c>
      <c r="P536" s="25">
        <v>76</v>
      </c>
      <c r="Q536" s="25">
        <v>73</v>
      </c>
      <c r="R536" s="25">
        <v>89</v>
      </c>
      <c r="S536" s="25">
        <v>73</v>
      </c>
      <c r="T536" s="101">
        <v>76</v>
      </c>
      <c r="U536" s="107">
        <f>SUM(I536:T536)</f>
        <v>1004</v>
      </c>
      <c r="V536" s="54">
        <f>SUM(K536:T536)</f>
        <v>835</v>
      </c>
      <c r="W536" s="54">
        <f>U536</f>
        <v>1004</v>
      </c>
      <c r="X536" s="54">
        <f>V536+W536</f>
        <v>1839</v>
      </c>
      <c r="Y536" s="16"/>
      <c r="Z536" s="54"/>
      <c r="AA536" s="54"/>
      <c r="AB536" s="54"/>
    </row>
    <row r="537" spans="2:28" ht="16.8" customHeight="1" x14ac:dyDescent="0.2">
      <c r="B537" s="142"/>
      <c r="C537" s="161"/>
      <c r="D537" s="161"/>
      <c r="E537" s="172" t="s">
        <v>48</v>
      </c>
      <c r="F537" s="63" t="s">
        <v>49</v>
      </c>
      <c r="G537" s="51"/>
      <c r="H537" s="15" t="s">
        <v>31</v>
      </c>
      <c r="I537" s="38">
        <f>ROUNDDOWN(IF(I536&gt;120,IF(I536&gt;300,120*$G537+180*$G538+(I536-300)*$G539,120*$G537+(I536-120)*$G538),I536*$G537),2)</f>
        <v>0</v>
      </c>
      <c r="J537" s="26">
        <f t="shared" ref="J537:T537" si="356">ROUNDDOWN(IF(J536&gt;120,IF(J536&gt;300,120*$G537+180*$G538+(J536-300)*$G539,120*$G537+(J536-120)*$G538),J536*$G537),2)</f>
        <v>0</v>
      </c>
      <c r="K537" s="26">
        <f t="shared" si="356"/>
        <v>0</v>
      </c>
      <c r="L537" s="26">
        <f t="shared" si="356"/>
        <v>0</v>
      </c>
      <c r="M537" s="26">
        <f t="shared" si="356"/>
        <v>0</v>
      </c>
      <c r="N537" s="26">
        <f t="shared" si="356"/>
        <v>0</v>
      </c>
      <c r="O537" s="26">
        <f t="shared" si="356"/>
        <v>0</v>
      </c>
      <c r="P537" s="26">
        <f t="shared" si="356"/>
        <v>0</v>
      </c>
      <c r="Q537" s="26">
        <f t="shared" si="356"/>
        <v>0</v>
      </c>
      <c r="R537" s="26">
        <f t="shared" si="356"/>
        <v>0</v>
      </c>
      <c r="S537" s="26">
        <f t="shared" si="356"/>
        <v>0</v>
      </c>
      <c r="T537" s="112">
        <f t="shared" si="356"/>
        <v>0</v>
      </c>
      <c r="U537" s="99">
        <f>SUM(I537:T537)</f>
        <v>0</v>
      </c>
      <c r="V537" s="57"/>
      <c r="W537" s="57"/>
      <c r="X537" s="57"/>
      <c r="Y537" s="43"/>
      <c r="Z537" s="57"/>
      <c r="AA537" s="57"/>
      <c r="AB537" s="57"/>
    </row>
    <row r="538" spans="2:28" ht="16.8" customHeight="1" x14ac:dyDescent="0.2">
      <c r="B538" s="142"/>
      <c r="C538" s="161"/>
      <c r="D538" s="161"/>
      <c r="E538" s="172"/>
      <c r="F538" s="64" t="s">
        <v>50</v>
      </c>
      <c r="G538" s="31"/>
      <c r="H538" s="65" t="s">
        <v>32</v>
      </c>
      <c r="I538" s="24">
        <f>INT(SUM(I535,I537))</f>
        <v>0</v>
      </c>
      <c r="J538" s="68">
        <f>INT(SUM(J535,J537))</f>
        <v>0</v>
      </c>
      <c r="K538" s="68">
        <f t="shared" ref="K538:T538" si="357">INT(SUM(K535,K537))</f>
        <v>0</v>
      </c>
      <c r="L538" s="68">
        <f t="shared" si="357"/>
        <v>0</v>
      </c>
      <c r="M538" s="68">
        <f t="shared" si="357"/>
        <v>0</v>
      </c>
      <c r="N538" s="68">
        <f t="shared" si="357"/>
        <v>0</v>
      </c>
      <c r="O538" s="68">
        <f t="shared" si="357"/>
        <v>0</v>
      </c>
      <c r="P538" s="68">
        <f t="shared" si="357"/>
        <v>0</v>
      </c>
      <c r="Q538" s="68">
        <f t="shared" si="357"/>
        <v>0</v>
      </c>
      <c r="R538" s="68">
        <f t="shared" si="357"/>
        <v>0</v>
      </c>
      <c r="S538" s="68">
        <f t="shared" si="357"/>
        <v>0</v>
      </c>
      <c r="T538" s="110">
        <f t="shared" si="357"/>
        <v>0</v>
      </c>
      <c r="U538" s="69">
        <f>SUM(I538:T538)</f>
        <v>0</v>
      </c>
      <c r="V538" s="54"/>
      <c r="W538" s="54"/>
      <c r="X538" s="54"/>
      <c r="Y538" s="16"/>
      <c r="Z538" s="54">
        <f>SUM(K538:T538)</f>
        <v>0</v>
      </c>
      <c r="AA538" s="54">
        <f>U538</f>
        <v>0</v>
      </c>
      <c r="AB538" s="54">
        <f>Z538+AA538</f>
        <v>0</v>
      </c>
    </row>
    <row r="539" spans="2:28" ht="16.8" customHeight="1" x14ac:dyDescent="0.2">
      <c r="B539" s="142"/>
      <c r="C539" s="162"/>
      <c r="D539" s="162"/>
      <c r="E539" s="173"/>
      <c r="F539" s="70" t="s">
        <v>51</v>
      </c>
      <c r="G539" s="33"/>
      <c r="H539" s="71"/>
      <c r="I539" s="93"/>
      <c r="J539" s="74"/>
      <c r="K539" s="74"/>
      <c r="L539" s="74"/>
      <c r="M539" s="74"/>
      <c r="N539" s="74"/>
      <c r="O539" s="74"/>
      <c r="P539" s="74"/>
      <c r="Q539" s="74"/>
      <c r="R539" s="74"/>
      <c r="S539" s="74"/>
      <c r="T539" s="111"/>
      <c r="U539" s="108"/>
      <c r="V539" s="54"/>
      <c r="W539" s="54"/>
      <c r="X539" s="54"/>
      <c r="Y539" s="16"/>
      <c r="Z539" s="54"/>
      <c r="AA539" s="54"/>
      <c r="AB539" s="54"/>
    </row>
    <row r="540" spans="2:28" ht="16.8" customHeight="1" x14ac:dyDescent="0.2">
      <c r="B540" s="142">
        <f t="shared" ref="B540" si="358">B535+1</f>
        <v>55</v>
      </c>
      <c r="C540" s="160" t="s">
        <v>111</v>
      </c>
      <c r="D540" s="160" t="s">
        <v>46</v>
      </c>
      <c r="E540" s="166" t="s">
        <v>47</v>
      </c>
      <c r="F540" s="167"/>
      <c r="G540" s="32"/>
      <c r="H540" s="21" t="s">
        <v>25</v>
      </c>
      <c r="I540" s="22">
        <f>$G540</f>
        <v>0</v>
      </c>
      <c r="J540" s="23">
        <f t="shared" ref="J540:T540" si="359">$G540</f>
        <v>0</v>
      </c>
      <c r="K540" s="23">
        <f t="shared" si="359"/>
        <v>0</v>
      </c>
      <c r="L540" s="23">
        <f t="shared" si="359"/>
        <v>0</v>
      </c>
      <c r="M540" s="23">
        <f t="shared" si="359"/>
        <v>0</v>
      </c>
      <c r="N540" s="23">
        <f t="shared" si="359"/>
        <v>0</v>
      </c>
      <c r="O540" s="23">
        <f t="shared" si="359"/>
        <v>0</v>
      </c>
      <c r="P540" s="23">
        <f t="shared" si="359"/>
        <v>0</v>
      </c>
      <c r="Q540" s="23">
        <f t="shared" si="359"/>
        <v>0</v>
      </c>
      <c r="R540" s="23">
        <f t="shared" si="359"/>
        <v>0</v>
      </c>
      <c r="S540" s="23">
        <f t="shared" si="359"/>
        <v>0</v>
      </c>
      <c r="T540" s="104">
        <f t="shared" si="359"/>
        <v>0</v>
      </c>
      <c r="U540" s="97">
        <f>SUM(I540:T540)</f>
        <v>0</v>
      </c>
      <c r="V540" s="55"/>
      <c r="W540" s="55"/>
      <c r="X540" s="55"/>
      <c r="Y540" s="18"/>
      <c r="Z540" s="55"/>
      <c r="AA540" s="55"/>
      <c r="AB540" s="55"/>
    </row>
    <row r="541" spans="2:28" ht="16.8" customHeight="1" x14ac:dyDescent="0.2">
      <c r="B541" s="142"/>
      <c r="C541" s="161"/>
      <c r="D541" s="161"/>
      <c r="E541" s="168" t="s">
        <v>148</v>
      </c>
      <c r="F541" s="169"/>
      <c r="G541" s="39">
        <v>10</v>
      </c>
      <c r="H541" s="15" t="s">
        <v>39</v>
      </c>
      <c r="I541" s="24">
        <v>8</v>
      </c>
      <c r="J541" s="25">
        <v>11</v>
      </c>
      <c r="K541" s="25">
        <v>15</v>
      </c>
      <c r="L541" s="25">
        <v>10</v>
      </c>
      <c r="M541" s="25">
        <v>21</v>
      </c>
      <c r="N541" s="25">
        <v>19</v>
      </c>
      <c r="O541" s="25">
        <v>9</v>
      </c>
      <c r="P541" s="25">
        <v>9</v>
      </c>
      <c r="Q541" s="25">
        <v>8</v>
      </c>
      <c r="R541" s="25">
        <v>9</v>
      </c>
      <c r="S541" s="25">
        <v>7</v>
      </c>
      <c r="T541" s="101">
        <v>9</v>
      </c>
      <c r="U541" s="107">
        <f>SUM(I541:T541)</f>
        <v>135</v>
      </c>
      <c r="V541" s="54">
        <f>SUM(K541:T541)</f>
        <v>116</v>
      </c>
      <c r="W541" s="54">
        <f>U541</f>
        <v>135</v>
      </c>
      <c r="X541" s="54">
        <f>V541+W541</f>
        <v>251</v>
      </c>
      <c r="Y541" s="16"/>
      <c r="Z541" s="54"/>
      <c r="AA541" s="54"/>
      <c r="AB541" s="54"/>
    </row>
    <row r="542" spans="2:28" ht="16.8" customHeight="1" x14ac:dyDescent="0.2">
      <c r="B542" s="142"/>
      <c r="C542" s="161"/>
      <c r="D542" s="161"/>
      <c r="E542" s="172" t="s">
        <v>48</v>
      </c>
      <c r="F542" s="63" t="s">
        <v>49</v>
      </c>
      <c r="G542" s="51"/>
      <c r="H542" s="15" t="s">
        <v>31</v>
      </c>
      <c r="I542" s="38">
        <f>ROUNDDOWN(IF(I541&gt;120,IF(I541&gt;300,120*$G542+180*$G543+(I541-300)*$G544,120*$G542+(I541-120)*$G543),I541*$G542),2)</f>
        <v>0</v>
      </c>
      <c r="J542" s="26">
        <f t="shared" ref="J542:T542" si="360">ROUNDDOWN(IF(J541&gt;120,IF(J541&gt;300,120*$G542+180*$G543+(J541-300)*$G544,120*$G542+(J541-120)*$G543),J541*$G542),2)</f>
        <v>0</v>
      </c>
      <c r="K542" s="26">
        <f t="shared" si="360"/>
        <v>0</v>
      </c>
      <c r="L542" s="26">
        <f t="shared" si="360"/>
        <v>0</v>
      </c>
      <c r="M542" s="26">
        <f t="shared" si="360"/>
        <v>0</v>
      </c>
      <c r="N542" s="26">
        <f t="shared" si="360"/>
        <v>0</v>
      </c>
      <c r="O542" s="26">
        <f t="shared" si="360"/>
        <v>0</v>
      </c>
      <c r="P542" s="26">
        <f t="shared" si="360"/>
        <v>0</v>
      </c>
      <c r="Q542" s="26">
        <f t="shared" si="360"/>
        <v>0</v>
      </c>
      <c r="R542" s="26">
        <f t="shared" si="360"/>
        <v>0</v>
      </c>
      <c r="S542" s="26">
        <f t="shared" si="360"/>
        <v>0</v>
      </c>
      <c r="T542" s="112">
        <f t="shared" si="360"/>
        <v>0</v>
      </c>
      <c r="U542" s="99">
        <f>SUM(I542:T542)</f>
        <v>0</v>
      </c>
      <c r="V542" s="57"/>
      <c r="W542" s="57"/>
      <c r="X542" s="57"/>
      <c r="Y542" s="43"/>
      <c r="Z542" s="57"/>
      <c r="AA542" s="57"/>
      <c r="AB542" s="57"/>
    </row>
    <row r="543" spans="2:28" ht="16.8" customHeight="1" x14ac:dyDescent="0.2">
      <c r="B543" s="142"/>
      <c r="C543" s="161"/>
      <c r="D543" s="161"/>
      <c r="E543" s="172"/>
      <c r="F543" s="64" t="s">
        <v>50</v>
      </c>
      <c r="G543" s="31"/>
      <c r="H543" s="65" t="s">
        <v>32</v>
      </c>
      <c r="I543" s="24">
        <f>INT(SUM(I540,I542))</f>
        <v>0</v>
      </c>
      <c r="J543" s="68">
        <f>INT(SUM(J540,J542))</f>
        <v>0</v>
      </c>
      <c r="K543" s="68">
        <f t="shared" ref="K543:T543" si="361">INT(SUM(K540,K542))</f>
        <v>0</v>
      </c>
      <c r="L543" s="68">
        <f t="shared" si="361"/>
        <v>0</v>
      </c>
      <c r="M543" s="68">
        <f t="shared" si="361"/>
        <v>0</v>
      </c>
      <c r="N543" s="68">
        <f t="shared" si="361"/>
        <v>0</v>
      </c>
      <c r="O543" s="68">
        <f t="shared" si="361"/>
        <v>0</v>
      </c>
      <c r="P543" s="68">
        <f t="shared" si="361"/>
        <v>0</v>
      </c>
      <c r="Q543" s="68">
        <f t="shared" si="361"/>
        <v>0</v>
      </c>
      <c r="R543" s="68">
        <f t="shared" si="361"/>
        <v>0</v>
      </c>
      <c r="S543" s="68">
        <f t="shared" si="361"/>
        <v>0</v>
      </c>
      <c r="T543" s="110">
        <f t="shared" si="361"/>
        <v>0</v>
      </c>
      <c r="U543" s="69">
        <f>SUM(I543:T543)</f>
        <v>0</v>
      </c>
      <c r="V543" s="54"/>
      <c r="W543" s="54"/>
      <c r="X543" s="54"/>
      <c r="Y543" s="16"/>
      <c r="Z543" s="54">
        <f>SUM(K543:T543)</f>
        <v>0</v>
      </c>
      <c r="AA543" s="54">
        <f>U543</f>
        <v>0</v>
      </c>
      <c r="AB543" s="54">
        <f>Z543+AA543</f>
        <v>0</v>
      </c>
    </row>
    <row r="544" spans="2:28" ht="16.8" customHeight="1" x14ac:dyDescent="0.2">
      <c r="B544" s="142"/>
      <c r="C544" s="162"/>
      <c r="D544" s="162"/>
      <c r="E544" s="173"/>
      <c r="F544" s="70" t="s">
        <v>51</v>
      </c>
      <c r="G544" s="33"/>
      <c r="H544" s="71"/>
      <c r="I544" s="93"/>
      <c r="J544" s="74"/>
      <c r="K544" s="74"/>
      <c r="L544" s="74"/>
      <c r="M544" s="74"/>
      <c r="N544" s="74"/>
      <c r="O544" s="74"/>
      <c r="P544" s="74"/>
      <c r="Q544" s="74"/>
      <c r="R544" s="74"/>
      <c r="S544" s="74"/>
      <c r="T544" s="111"/>
      <c r="U544" s="108"/>
      <c r="V544" s="54"/>
      <c r="W544" s="54"/>
      <c r="X544" s="54"/>
      <c r="Y544" s="16"/>
      <c r="Z544" s="54"/>
      <c r="AA544" s="54"/>
      <c r="AB544" s="54"/>
    </row>
    <row r="545" spans="2:28" ht="16.8" customHeight="1" x14ac:dyDescent="0.2">
      <c r="B545" s="142">
        <f t="shared" ref="B545" si="362">B540+1</f>
        <v>56</v>
      </c>
      <c r="C545" s="160" t="s">
        <v>112</v>
      </c>
      <c r="D545" s="160" t="s">
        <v>46</v>
      </c>
      <c r="E545" s="166" t="s">
        <v>47</v>
      </c>
      <c r="F545" s="167"/>
      <c r="G545" s="32"/>
      <c r="H545" s="21" t="s">
        <v>25</v>
      </c>
      <c r="I545" s="22">
        <f>$G545</f>
        <v>0</v>
      </c>
      <c r="J545" s="23">
        <f t="shared" ref="J545:T545" si="363">$G545</f>
        <v>0</v>
      </c>
      <c r="K545" s="23">
        <f t="shared" si="363"/>
        <v>0</v>
      </c>
      <c r="L545" s="23">
        <f t="shared" si="363"/>
        <v>0</v>
      </c>
      <c r="M545" s="23">
        <f t="shared" si="363"/>
        <v>0</v>
      </c>
      <c r="N545" s="23">
        <f t="shared" si="363"/>
        <v>0</v>
      </c>
      <c r="O545" s="23">
        <f t="shared" si="363"/>
        <v>0</v>
      </c>
      <c r="P545" s="23">
        <f t="shared" si="363"/>
        <v>0</v>
      </c>
      <c r="Q545" s="23">
        <f t="shared" si="363"/>
        <v>0</v>
      </c>
      <c r="R545" s="23">
        <f t="shared" si="363"/>
        <v>0</v>
      </c>
      <c r="S545" s="23">
        <f t="shared" si="363"/>
        <v>0</v>
      </c>
      <c r="T545" s="104">
        <f t="shared" si="363"/>
        <v>0</v>
      </c>
      <c r="U545" s="97">
        <f>SUM(I545:T545)</f>
        <v>0</v>
      </c>
      <c r="V545" s="55"/>
      <c r="W545" s="55"/>
      <c r="X545" s="55"/>
      <c r="Y545" s="18"/>
      <c r="Z545" s="55"/>
      <c r="AA545" s="55"/>
      <c r="AB545" s="55"/>
    </row>
    <row r="546" spans="2:28" ht="16.8" customHeight="1" x14ac:dyDescent="0.2">
      <c r="B546" s="142"/>
      <c r="C546" s="161"/>
      <c r="D546" s="161"/>
      <c r="E546" s="168" t="s">
        <v>148</v>
      </c>
      <c r="F546" s="169"/>
      <c r="G546" s="39">
        <v>20</v>
      </c>
      <c r="H546" s="15" t="s">
        <v>39</v>
      </c>
      <c r="I546" s="24">
        <v>17</v>
      </c>
      <c r="J546" s="25">
        <v>20</v>
      </c>
      <c r="K546" s="25">
        <v>23</v>
      </c>
      <c r="L546" s="25">
        <v>21</v>
      </c>
      <c r="M546" s="25">
        <v>31</v>
      </c>
      <c r="N546" s="25">
        <v>28</v>
      </c>
      <c r="O546" s="25">
        <v>18</v>
      </c>
      <c r="P546" s="25">
        <v>17</v>
      </c>
      <c r="Q546" s="25">
        <v>15</v>
      </c>
      <c r="R546" s="25">
        <v>19</v>
      </c>
      <c r="S546" s="25">
        <v>16</v>
      </c>
      <c r="T546" s="101">
        <v>17</v>
      </c>
      <c r="U546" s="107">
        <f>SUM(I546:T546)</f>
        <v>242</v>
      </c>
      <c r="V546" s="54">
        <f>SUM(K546:T546)</f>
        <v>205</v>
      </c>
      <c r="W546" s="54">
        <f>U546</f>
        <v>242</v>
      </c>
      <c r="X546" s="54">
        <f>V546+W546</f>
        <v>447</v>
      </c>
      <c r="Y546" s="16"/>
      <c r="Z546" s="54"/>
      <c r="AA546" s="54"/>
      <c r="AB546" s="54"/>
    </row>
    <row r="547" spans="2:28" ht="16.8" customHeight="1" x14ac:dyDescent="0.2">
      <c r="B547" s="142"/>
      <c r="C547" s="161"/>
      <c r="D547" s="161"/>
      <c r="E547" s="172" t="s">
        <v>48</v>
      </c>
      <c r="F547" s="63" t="s">
        <v>49</v>
      </c>
      <c r="G547" s="51"/>
      <c r="H547" s="15" t="s">
        <v>31</v>
      </c>
      <c r="I547" s="58">
        <f>ROUNDDOWN(IF(I546&gt;120,IF(I546&gt;300,120*$G547+180*$G548+(I546-300)*$G549,120*$G547+(I546-120)*$G548),I546*$G547),2)</f>
        <v>0</v>
      </c>
      <c r="J547" s="59">
        <f t="shared" ref="J547:T547" si="364">ROUNDDOWN(IF(J546&gt;120,IF(J546&gt;300,120*$G547+180*$G548+(J546-300)*$G549,120*$G547+(J546-120)*$G548),J546*$G547),2)</f>
        <v>0</v>
      </c>
      <c r="K547" s="59">
        <f t="shared" si="364"/>
        <v>0</v>
      </c>
      <c r="L547" s="26">
        <f t="shared" si="364"/>
        <v>0</v>
      </c>
      <c r="M547" s="26">
        <f t="shared" si="364"/>
        <v>0</v>
      </c>
      <c r="N547" s="26">
        <f t="shared" si="364"/>
        <v>0</v>
      </c>
      <c r="O547" s="26">
        <f t="shared" si="364"/>
        <v>0</v>
      </c>
      <c r="P547" s="59">
        <f t="shared" si="364"/>
        <v>0</v>
      </c>
      <c r="Q547" s="59">
        <f t="shared" si="364"/>
        <v>0</v>
      </c>
      <c r="R547" s="59">
        <f t="shared" si="364"/>
        <v>0</v>
      </c>
      <c r="S547" s="59">
        <f t="shared" si="364"/>
        <v>0</v>
      </c>
      <c r="T547" s="102">
        <f t="shared" si="364"/>
        <v>0</v>
      </c>
      <c r="U547" s="99">
        <f>SUM(I547:T547)</f>
        <v>0</v>
      </c>
      <c r="V547" s="57"/>
      <c r="W547" s="57"/>
      <c r="X547" s="57"/>
      <c r="Y547" s="43"/>
      <c r="Z547" s="57"/>
      <c r="AA547" s="57"/>
      <c r="AB547" s="57"/>
    </row>
    <row r="548" spans="2:28" ht="16.8" customHeight="1" x14ac:dyDescent="0.2">
      <c r="B548" s="142"/>
      <c r="C548" s="161"/>
      <c r="D548" s="161"/>
      <c r="E548" s="172"/>
      <c r="F548" s="64" t="s">
        <v>50</v>
      </c>
      <c r="G548" s="31"/>
      <c r="H548" s="65" t="s">
        <v>32</v>
      </c>
      <c r="I548" s="66">
        <f>INT(SUM(I545,I547))</f>
        <v>0</v>
      </c>
      <c r="J548" s="67">
        <f>INT(SUM(J545,J547))</f>
        <v>0</v>
      </c>
      <c r="K548" s="67">
        <f t="shared" ref="K548:T548" si="365">INT(SUM(K545,K547))</f>
        <v>0</v>
      </c>
      <c r="L548" s="68">
        <f t="shared" si="365"/>
        <v>0</v>
      </c>
      <c r="M548" s="68">
        <f t="shared" si="365"/>
        <v>0</v>
      </c>
      <c r="N548" s="68">
        <f t="shared" si="365"/>
        <v>0</v>
      </c>
      <c r="O548" s="68">
        <f t="shared" si="365"/>
        <v>0</v>
      </c>
      <c r="P548" s="67">
        <f t="shared" si="365"/>
        <v>0</v>
      </c>
      <c r="Q548" s="67">
        <f t="shared" si="365"/>
        <v>0</v>
      </c>
      <c r="R548" s="67">
        <f t="shared" si="365"/>
        <v>0</v>
      </c>
      <c r="S548" s="67">
        <f t="shared" si="365"/>
        <v>0</v>
      </c>
      <c r="T548" s="105">
        <f t="shared" si="365"/>
        <v>0</v>
      </c>
      <c r="U548" s="69">
        <f>SUM(I548:T548)</f>
        <v>0</v>
      </c>
      <c r="V548" s="54"/>
      <c r="W548" s="54"/>
      <c r="X548" s="54"/>
      <c r="Y548" s="16"/>
      <c r="Z548" s="54">
        <f>SUM(K548:T548)</f>
        <v>0</v>
      </c>
      <c r="AA548" s="54">
        <f>U548</f>
        <v>0</v>
      </c>
      <c r="AB548" s="54">
        <f>Z548+AA548</f>
        <v>0</v>
      </c>
    </row>
    <row r="549" spans="2:28" ht="16.8" customHeight="1" x14ac:dyDescent="0.2">
      <c r="B549" s="142"/>
      <c r="C549" s="162"/>
      <c r="D549" s="162"/>
      <c r="E549" s="173"/>
      <c r="F549" s="70" t="s">
        <v>51</v>
      </c>
      <c r="G549" s="33"/>
      <c r="H549" s="71"/>
      <c r="I549" s="72"/>
      <c r="J549" s="73"/>
      <c r="K549" s="73"/>
      <c r="L549" s="74"/>
      <c r="M549" s="74"/>
      <c r="N549" s="74"/>
      <c r="O549" s="74"/>
      <c r="P549" s="73"/>
      <c r="Q549" s="73"/>
      <c r="R549" s="73"/>
      <c r="S549" s="73"/>
      <c r="T549" s="106"/>
      <c r="U549" s="108"/>
      <c r="V549" s="54"/>
      <c r="W549" s="54"/>
      <c r="X549" s="54"/>
      <c r="Y549" s="16"/>
      <c r="Z549" s="54"/>
      <c r="AA549" s="54"/>
      <c r="AB549" s="54"/>
    </row>
    <row r="550" spans="2:28" ht="16.8" customHeight="1" x14ac:dyDescent="0.2">
      <c r="B550" s="142">
        <f t="shared" ref="B550" si="366">B545+1</f>
        <v>57</v>
      </c>
      <c r="C550" s="160" t="s">
        <v>113</v>
      </c>
      <c r="D550" s="160" t="s">
        <v>46</v>
      </c>
      <c r="E550" s="166" t="s">
        <v>47</v>
      </c>
      <c r="F550" s="167"/>
      <c r="G550" s="32"/>
      <c r="H550" s="21" t="s">
        <v>25</v>
      </c>
      <c r="I550" s="22">
        <f t="shared" ref="I550:T550" si="367">$G550</f>
        <v>0</v>
      </c>
      <c r="J550" s="23">
        <f t="shared" si="367"/>
        <v>0</v>
      </c>
      <c r="K550" s="23">
        <f t="shared" si="367"/>
        <v>0</v>
      </c>
      <c r="L550" s="23">
        <f t="shared" si="367"/>
        <v>0</v>
      </c>
      <c r="M550" s="23">
        <f t="shared" si="367"/>
        <v>0</v>
      </c>
      <c r="N550" s="23">
        <f t="shared" si="367"/>
        <v>0</v>
      </c>
      <c r="O550" s="23">
        <f t="shared" si="367"/>
        <v>0</v>
      </c>
      <c r="P550" s="23">
        <f t="shared" si="367"/>
        <v>0</v>
      </c>
      <c r="Q550" s="23">
        <f t="shared" si="367"/>
        <v>0</v>
      </c>
      <c r="R550" s="23">
        <f t="shared" si="367"/>
        <v>0</v>
      </c>
      <c r="S550" s="23">
        <f t="shared" si="367"/>
        <v>0</v>
      </c>
      <c r="T550" s="104">
        <f t="shared" si="367"/>
        <v>0</v>
      </c>
      <c r="U550" s="97">
        <f>SUM(I550:T550)</f>
        <v>0</v>
      </c>
      <c r="V550" s="55"/>
      <c r="W550" s="55"/>
      <c r="X550" s="55"/>
      <c r="Y550" s="18"/>
      <c r="Z550" s="55"/>
      <c r="AA550" s="55"/>
      <c r="AB550" s="55"/>
    </row>
    <row r="551" spans="2:28" ht="16.8" customHeight="1" x14ac:dyDescent="0.2">
      <c r="B551" s="142"/>
      <c r="C551" s="161"/>
      <c r="D551" s="161"/>
      <c r="E551" s="168" t="s">
        <v>148</v>
      </c>
      <c r="F551" s="169"/>
      <c r="G551" s="39">
        <v>20</v>
      </c>
      <c r="H551" s="15" t="s">
        <v>39</v>
      </c>
      <c r="I551" s="24">
        <v>10</v>
      </c>
      <c r="J551" s="25">
        <v>8</v>
      </c>
      <c r="K551" s="25">
        <v>9</v>
      </c>
      <c r="L551" s="25">
        <v>8</v>
      </c>
      <c r="M551" s="25">
        <v>15</v>
      </c>
      <c r="N551" s="25">
        <v>12</v>
      </c>
      <c r="O551" s="25">
        <v>9</v>
      </c>
      <c r="P551" s="25">
        <v>10</v>
      </c>
      <c r="Q551" s="25">
        <v>13</v>
      </c>
      <c r="R551" s="25">
        <v>19</v>
      </c>
      <c r="S551" s="25">
        <v>16</v>
      </c>
      <c r="T551" s="101">
        <v>13</v>
      </c>
      <c r="U551" s="107">
        <f>SUM(I551:T551)</f>
        <v>142</v>
      </c>
      <c r="V551" s="54">
        <f>SUM(K551:T551)</f>
        <v>124</v>
      </c>
      <c r="W551" s="54">
        <f>U551</f>
        <v>142</v>
      </c>
      <c r="X551" s="54">
        <f>V551+W551</f>
        <v>266</v>
      </c>
      <c r="Y551" s="16"/>
      <c r="Z551" s="54"/>
      <c r="AA551" s="54"/>
      <c r="AB551" s="54"/>
    </row>
    <row r="552" spans="2:28" ht="16.8" customHeight="1" x14ac:dyDescent="0.2">
      <c r="B552" s="142"/>
      <c r="C552" s="161"/>
      <c r="D552" s="161"/>
      <c r="E552" s="172" t="s">
        <v>48</v>
      </c>
      <c r="F552" s="63" t="s">
        <v>49</v>
      </c>
      <c r="G552" s="51"/>
      <c r="H552" s="15" t="s">
        <v>31</v>
      </c>
      <c r="I552" s="38">
        <f>ROUNDDOWN(IF(I551&gt;120,IF(I551&gt;300,120*$G552+180*$G553+(I551-300)*$G554,120*$G552+(I551-120)*$G553),I551*$G552),2)</f>
        <v>0</v>
      </c>
      <c r="J552" s="26">
        <f t="shared" ref="J552:T552" si="368">ROUNDDOWN(IF(J551&gt;120,IF(J551&gt;300,120*$G552+180*$G553+(J551-300)*$G554,120*$G552+(J551-120)*$G553),J551*$G552),2)</f>
        <v>0</v>
      </c>
      <c r="K552" s="26">
        <f t="shared" si="368"/>
        <v>0</v>
      </c>
      <c r="L552" s="26">
        <f t="shared" si="368"/>
        <v>0</v>
      </c>
      <c r="M552" s="26">
        <f t="shared" si="368"/>
        <v>0</v>
      </c>
      <c r="N552" s="26">
        <f t="shared" si="368"/>
        <v>0</v>
      </c>
      <c r="O552" s="26">
        <f t="shared" si="368"/>
        <v>0</v>
      </c>
      <c r="P552" s="26">
        <f t="shared" si="368"/>
        <v>0</v>
      </c>
      <c r="Q552" s="26">
        <f t="shared" si="368"/>
        <v>0</v>
      </c>
      <c r="R552" s="26">
        <f t="shared" si="368"/>
        <v>0</v>
      </c>
      <c r="S552" s="26">
        <f t="shared" si="368"/>
        <v>0</v>
      </c>
      <c r="T552" s="112">
        <f t="shared" si="368"/>
        <v>0</v>
      </c>
      <c r="U552" s="99">
        <f>SUM(I552:T552)</f>
        <v>0</v>
      </c>
      <c r="V552" s="57"/>
      <c r="W552" s="57"/>
      <c r="X552" s="57"/>
      <c r="Y552" s="43"/>
      <c r="Z552" s="57"/>
      <c r="AA552" s="57"/>
      <c r="AB552" s="57"/>
    </row>
    <row r="553" spans="2:28" ht="16.8" customHeight="1" x14ac:dyDescent="0.2">
      <c r="B553" s="142"/>
      <c r="C553" s="161"/>
      <c r="D553" s="161"/>
      <c r="E553" s="172"/>
      <c r="F553" s="64" t="s">
        <v>50</v>
      </c>
      <c r="G553" s="31"/>
      <c r="H553" s="65" t="s">
        <v>32</v>
      </c>
      <c r="I553" s="24">
        <f>INT(SUM(I550,I552))</f>
        <v>0</v>
      </c>
      <c r="J553" s="68">
        <f>INT(SUM(J550,J552))</f>
        <v>0</v>
      </c>
      <c r="K553" s="68">
        <f t="shared" ref="K553:T553" si="369">INT(SUM(K550,K552))</f>
        <v>0</v>
      </c>
      <c r="L553" s="68">
        <f t="shared" si="369"/>
        <v>0</v>
      </c>
      <c r="M553" s="68">
        <f t="shared" si="369"/>
        <v>0</v>
      </c>
      <c r="N553" s="68">
        <f t="shared" si="369"/>
        <v>0</v>
      </c>
      <c r="O553" s="68">
        <f t="shared" si="369"/>
        <v>0</v>
      </c>
      <c r="P553" s="68">
        <f t="shared" si="369"/>
        <v>0</v>
      </c>
      <c r="Q553" s="68">
        <f t="shared" si="369"/>
        <v>0</v>
      </c>
      <c r="R553" s="68">
        <f t="shared" si="369"/>
        <v>0</v>
      </c>
      <c r="S553" s="68">
        <f t="shared" si="369"/>
        <v>0</v>
      </c>
      <c r="T553" s="110">
        <f t="shared" si="369"/>
        <v>0</v>
      </c>
      <c r="U553" s="69">
        <f>SUM(I553:T553)</f>
        <v>0</v>
      </c>
      <c r="V553" s="54"/>
      <c r="W553" s="54"/>
      <c r="X553" s="54"/>
      <c r="Y553" s="16"/>
      <c r="Z553" s="54">
        <f>SUM(K553:T553)</f>
        <v>0</v>
      </c>
      <c r="AA553" s="54">
        <f>U553</f>
        <v>0</v>
      </c>
      <c r="AB553" s="54">
        <f>Z553+AA553</f>
        <v>0</v>
      </c>
    </row>
    <row r="554" spans="2:28" ht="16.8" customHeight="1" x14ac:dyDescent="0.2">
      <c r="B554" s="142"/>
      <c r="C554" s="162"/>
      <c r="D554" s="162"/>
      <c r="E554" s="173"/>
      <c r="F554" s="70" t="s">
        <v>51</v>
      </c>
      <c r="G554" s="33"/>
      <c r="H554" s="71"/>
      <c r="I554" s="93"/>
      <c r="J554" s="74"/>
      <c r="K554" s="74"/>
      <c r="L554" s="74"/>
      <c r="M554" s="74"/>
      <c r="N554" s="74"/>
      <c r="O554" s="74"/>
      <c r="P554" s="74"/>
      <c r="Q554" s="74"/>
      <c r="R554" s="74"/>
      <c r="S554" s="74"/>
      <c r="T554" s="111"/>
      <c r="U554" s="108"/>
      <c r="V554" s="54"/>
      <c r="W554" s="54"/>
      <c r="X554" s="54"/>
      <c r="Y554" s="16"/>
      <c r="Z554" s="54"/>
      <c r="AA554" s="54"/>
      <c r="AB554" s="54"/>
    </row>
    <row r="555" spans="2:28" ht="16.8" customHeight="1" x14ac:dyDescent="0.2">
      <c r="B555" s="142">
        <f t="shared" ref="B555" si="370">B550+1</f>
        <v>58</v>
      </c>
      <c r="C555" s="160" t="s">
        <v>114</v>
      </c>
      <c r="D555" s="160" t="s">
        <v>46</v>
      </c>
      <c r="E555" s="166" t="s">
        <v>47</v>
      </c>
      <c r="F555" s="167"/>
      <c r="G555" s="32"/>
      <c r="H555" s="21" t="s">
        <v>25</v>
      </c>
      <c r="I555" s="22">
        <f>$G555</f>
        <v>0</v>
      </c>
      <c r="J555" s="23">
        <f t="shared" ref="J555:T555" si="371">$G555</f>
        <v>0</v>
      </c>
      <c r="K555" s="23">
        <f t="shared" si="371"/>
        <v>0</v>
      </c>
      <c r="L555" s="23">
        <f t="shared" si="371"/>
        <v>0</v>
      </c>
      <c r="M555" s="23">
        <f t="shared" si="371"/>
        <v>0</v>
      </c>
      <c r="N555" s="23">
        <f t="shared" si="371"/>
        <v>0</v>
      </c>
      <c r="O555" s="23">
        <f t="shared" si="371"/>
        <v>0</v>
      </c>
      <c r="P555" s="23">
        <f t="shared" si="371"/>
        <v>0</v>
      </c>
      <c r="Q555" s="23">
        <f t="shared" si="371"/>
        <v>0</v>
      </c>
      <c r="R555" s="23">
        <f t="shared" si="371"/>
        <v>0</v>
      </c>
      <c r="S555" s="23">
        <f t="shared" si="371"/>
        <v>0</v>
      </c>
      <c r="T555" s="104">
        <f t="shared" si="371"/>
        <v>0</v>
      </c>
      <c r="U555" s="97">
        <f>SUM(I555:T555)</f>
        <v>0</v>
      </c>
      <c r="V555" s="55"/>
      <c r="W555" s="55"/>
      <c r="X555" s="55"/>
      <c r="Y555" s="18"/>
      <c r="Z555" s="55"/>
      <c r="AA555" s="55"/>
      <c r="AB555" s="55"/>
    </row>
    <row r="556" spans="2:28" ht="16.8" customHeight="1" x14ac:dyDescent="0.2">
      <c r="B556" s="142"/>
      <c r="C556" s="161"/>
      <c r="D556" s="161"/>
      <c r="E556" s="168" t="s">
        <v>148</v>
      </c>
      <c r="F556" s="169"/>
      <c r="G556" s="39">
        <v>20</v>
      </c>
      <c r="H556" s="15" t="s">
        <v>39</v>
      </c>
      <c r="I556" s="24">
        <v>775</v>
      </c>
      <c r="J556" s="25">
        <v>772</v>
      </c>
      <c r="K556" s="25">
        <v>845</v>
      </c>
      <c r="L556" s="25">
        <v>841</v>
      </c>
      <c r="M556" s="25">
        <v>1064</v>
      </c>
      <c r="N556" s="25">
        <v>991</v>
      </c>
      <c r="O556" s="25">
        <v>788</v>
      </c>
      <c r="P556" s="25">
        <v>714</v>
      </c>
      <c r="Q556" s="25">
        <v>655</v>
      </c>
      <c r="R556" s="25">
        <v>831</v>
      </c>
      <c r="S556" s="25">
        <v>589</v>
      </c>
      <c r="T556" s="101">
        <v>822</v>
      </c>
      <c r="U556" s="107">
        <f>SUM(I556:T556)</f>
        <v>9687</v>
      </c>
      <c r="V556" s="54">
        <f>SUM(K556:T556)</f>
        <v>8140</v>
      </c>
      <c r="W556" s="54">
        <f>U556</f>
        <v>9687</v>
      </c>
      <c r="X556" s="54">
        <f>V556+W556</f>
        <v>17827</v>
      </c>
      <c r="Y556" s="16"/>
      <c r="Z556" s="54"/>
      <c r="AA556" s="54"/>
      <c r="AB556" s="54"/>
    </row>
    <row r="557" spans="2:28" ht="16.8" customHeight="1" x14ac:dyDescent="0.2">
      <c r="B557" s="142"/>
      <c r="C557" s="161"/>
      <c r="D557" s="161"/>
      <c r="E557" s="172" t="s">
        <v>48</v>
      </c>
      <c r="F557" s="63" t="s">
        <v>49</v>
      </c>
      <c r="G557" s="51"/>
      <c r="H557" s="15" t="s">
        <v>31</v>
      </c>
      <c r="I557" s="38">
        <f>ROUNDDOWN(IF(I556&gt;120,IF(I556&gt;300,120*$G557+180*$G558+(I556-300)*$G559,120*$G557+(I556-120)*$G558),I556*$G557),2)</f>
        <v>0</v>
      </c>
      <c r="J557" s="26">
        <f t="shared" ref="J557:T557" si="372">ROUNDDOWN(IF(J556&gt;120,IF(J556&gt;300,120*$G557+180*$G558+(J556-300)*$G559,120*$G557+(J556-120)*$G558),J556*$G557),2)</f>
        <v>0</v>
      </c>
      <c r="K557" s="26">
        <f t="shared" si="372"/>
        <v>0</v>
      </c>
      <c r="L557" s="26">
        <f t="shared" si="372"/>
        <v>0</v>
      </c>
      <c r="M557" s="26">
        <f t="shared" si="372"/>
        <v>0</v>
      </c>
      <c r="N557" s="26">
        <f t="shared" si="372"/>
        <v>0</v>
      </c>
      <c r="O557" s="26">
        <f t="shared" si="372"/>
        <v>0</v>
      </c>
      <c r="P557" s="26">
        <f t="shared" si="372"/>
        <v>0</v>
      </c>
      <c r="Q557" s="26">
        <f t="shared" si="372"/>
        <v>0</v>
      </c>
      <c r="R557" s="26">
        <f t="shared" si="372"/>
        <v>0</v>
      </c>
      <c r="S557" s="26">
        <f t="shared" si="372"/>
        <v>0</v>
      </c>
      <c r="T557" s="112">
        <f t="shared" si="372"/>
        <v>0</v>
      </c>
      <c r="U557" s="99">
        <f>SUM(I557:T557)</f>
        <v>0</v>
      </c>
      <c r="V557" s="57"/>
      <c r="W557" s="57"/>
      <c r="X557" s="57"/>
      <c r="Y557" s="43"/>
      <c r="Z557" s="57"/>
      <c r="AA557" s="57"/>
      <c r="AB557" s="57"/>
    </row>
    <row r="558" spans="2:28" ht="16.8" customHeight="1" x14ac:dyDescent="0.2">
      <c r="B558" s="142"/>
      <c r="C558" s="161"/>
      <c r="D558" s="161"/>
      <c r="E558" s="172"/>
      <c r="F558" s="64" t="s">
        <v>50</v>
      </c>
      <c r="G558" s="31"/>
      <c r="H558" s="65" t="s">
        <v>32</v>
      </c>
      <c r="I558" s="24">
        <f>INT(SUM(I555,I557))</f>
        <v>0</v>
      </c>
      <c r="J558" s="68">
        <f>INT(SUM(J555,J557))</f>
        <v>0</v>
      </c>
      <c r="K558" s="68">
        <f t="shared" ref="K558:T558" si="373">INT(SUM(K555,K557))</f>
        <v>0</v>
      </c>
      <c r="L558" s="68">
        <f t="shared" si="373"/>
        <v>0</v>
      </c>
      <c r="M558" s="68">
        <f t="shared" si="373"/>
        <v>0</v>
      </c>
      <c r="N558" s="68">
        <f t="shared" si="373"/>
        <v>0</v>
      </c>
      <c r="O558" s="68">
        <f t="shared" si="373"/>
        <v>0</v>
      </c>
      <c r="P558" s="68">
        <f t="shared" si="373"/>
        <v>0</v>
      </c>
      <c r="Q558" s="68">
        <f t="shared" si="373"/>
        <v>0</v>
      </c>
      <c r="R558" s="68">
        <f t="shared" si="373"/>
        <v>0</v>
      </c>
      <c r="S558" s="68">
        <f t="shared" si="373"/>
        <v>0</v>
      </c>
      <c r="T558" s="110">
        <f t="shared" si="373"/>
        <v>0</v>
      </c>
      <c r="U558" s="69">
        <f>SUM(I558:T558)</f>
        <v>0</v>
      </c>
      <c r="V558" s="54"/>
      <c r="W558" s="54"/>
      <c r="X558" s="54"/>
      <c r="Y558" s="16"/>
      <c r="Z558" s="54">
        <f>SUM(K558:T558)</f>
        <v>0</v>
      </c>
      <c r="AA558" s="54">
        <f>U558</f>
        <v>0</v>
      </c>
      <c r="AB558" s="54">
        <f>Z558+AA558</f>
        <v>0</v>
      </c>
    </row>
    <row r="559" spans="2:28" ht="16.8" customHeight="1" x14ac:dyDescent="0.2">
      <c r="B559" s="142"/>
      <c r="C559" s="162"/>
      <c r="D559" s="162"/>
      <c r="E559" s="173"/>
      <c r="F559" s="70" t="s">
        <v>51</v>
      </c>
      <c r="G559" s="33"/>
      <c r="H559" s="71"/>
      <c r="I559" s="93"/>
      <c r="J559" s="74"/>
      <c r="K559" s="74"/>
      <c r="L559" s="74"/>
      <c r="M559" s="74"/>
      <c r="N559" s="74"/>
      <c r="O559" s="74"/>
      <c r="P559" s="74"/>
      <c r="Q559" s="74"/>
      <c r="R559" s="74"/>
      <c r="S559" s="74"/>
      <c r="T559" s="111"/>
      <c r="U559" s="108"/>
      <c r="V559" s="54"/>
      <c r="W559" s="54"/>
      <c r="X559" s="54"/>
      <c r="Y559" s="16"/>
      <c r="Z559" s="54"/>
      <c r="AA559" s="54"/>
      <c r="AB559" s="54"/>
    </row>
    <row r="560" spans="2:28" ht="16.8" customHeight="1" x14ac:dyDescent="0.2">
      <c r="B560" s="142">
        <f t="shared" ref="B560" si="374">B555+1</f>
        <v>59</v>
      </c>
      <c r="C560" s="160" t="s">
        <v>115</v>
      </c>
      <c r="D560" s="160" t="s">
        <v>46</v>
      </c>
      <c r="E560" s="166" t="s">
        <v>47</v>
      </c>
      <c r="F560" s="167"/>
      <c r="G560" s="32"/>
      <c r="H560" s="21" t="s">
        <v>25</v>
      </c>
      <c r="I560" s="22">
        <f>$G560</f>
        <v>0</v>
      </c>
      <c r="J560" s="23">
        <f t="shared" ref="J560:T560" si="375">$G560</f>
        <v>0</v>
      </c>
      <c r="K560" s="23">
        <f t="shared" si="375"/>
        <v>0</v>
      </c>
      <c r="L560" s="23">
        <f t="shared" si="375"/>
        <v>0</v>
      </c>
      <c r="M560" s="23">
        <f t="shared" si="375"/>
        <v>0</v>
      </c>
      <c r="N560" s="23">
        <f t="shared" si="375"/>
        <v>0</v>
      </c>
      <c r="O560" s="23">
        <f t="shared" si="375"/>
        <v>0</v>
      </c>
      <c r="P560" s="23">
        <f t="shared" si="375"/>
        <v>0</v>
      </c>
      <c r="Q560" s="23">
        <f t="shared" si="375"/>
        <v>0</v>
      </c>
      <c r="R560" s="23">
        <f t="shared" si="375"/>
        <v>0</v>
      </c>
      <c r="S560" s="23">
        <f t="shared" si="375"/>
        <v>0</v>
      </c>
      <c r="T560" s="104">
        <f t="shared" si="375"/>
        <v>0</v>
      </c>
      <c r="U560" s="97">
        <f>SUM(I560:T560)</f>
        <v>0</v>
      </c>
      <c r="V560" s="55"/>
      <c r="W560" s="55"/>
      <c r="X560" s="55"/>
      <c r="Y560" s="18"/>
      <c r="Z560" s="55"/>
      <c r="AA560" s="55"/>
      <c r="AB560" s="55"/>
    </row>
    <row r="561" spans="2:28" ht="16.8" customHeight="1" x14ac:dyDescent="0.2">
      <c r="B561" s="142"/>
      <c r="C561" s="161"/>
      <c r="D561" s="161"/>
      <c r="E561" s="168" t="s">
        <v>148</v>
      </c>
      <c r="F561" s="169"/>
      <c r="G561" s="39">
        <v>20</v>
      </c>
      <c r="H561" s="15" t="s">
        <v>39</v>
      </c>
      <c r="I561" s="24">
        <v>18</v>
      </c>
      <c r="J561" s="25">
        <v>26</v>
      </c>
      <c r="K561" s="25">
        <v>31</v>
      </c>
      <c r="L561" s="25">
        <v>38</v>
      </c>
      <c r="M561" s="25">
        <v>37</v>
      </c>
      <c r="N561" s="25">
        <v>37</v>
      </c>
      <c r="O561" s="25">
        <v>23</v>
      </c>
      <c r="P561" s="25">
        <v>21</v>
      </c>
      <c r="Q561" s="25">
        <v>15</v>
      </c>
      <c r="R561" s="25">
        <v>18</v>
      </c>
      <c r="S561" s="25">
        <v>16</v>
      </c>
      <c r="T561" s="101">
        <v>19</v>
      </c>
      <c r="U561" s="107">
        <f>SUM(I561:T561)</f>
        <v>299</v>
      </c>
      <c r="V561" s="54">
        <f>SUM(K561:T561)</f>
        <v>255</v>
      </c>
      <c r="W561" s="54">
        <f>U561</f>
        <v>299</v>
      </c>
      <c r="X561" s="54">
        <f>V561+W561</f>
        <v>554</v>
      </c>
      <c r="Y561" s="16"/>
      <c r="Z561" s="54"/>
      <c r="AA561" s="54"/>
      <c r="AB561" s="54"/>
    </row>
    <row r="562" spans="2:28" ht="16.8" customHeight="1" x14ac:dyDescent="0.2">
      <c r="B562" s="142"/>
      <c r="C562" s="161"/>
      <c r="D562" s="161"/>
      <c r="E562" s="172" t="s">
        <v>48</v>
      </c>
      <c r="F562" s="63" t="s">
        <v>49</v>
      </c>
      <c r="G562" s="51"/>
      <c r="H562" s="15" t="s">
        <v>31</v>
      </c>
      <c r="I562" s="58">
        <f>ROUNDDOWN(IF(I561&gt;120,IF(I561&gt;300,120*$G562+180*$G563+(I561-300)*$G564,120*$G562+(I561-120)*$G563),I561*$G562),2)</f>
        <v>0</v>
      </c>
      <c r="J562" s="59">
        <f t="shared" ref="J562:T562" si="376">ROUNDDOWN(IF(J561&gt;120,IF(J561&gt;300,120*$G562+180*$G563+(J561-300)*$G564,120*$G562+(J561-120)*$G563),J561*$G562),2)</f>
        <v>0</v>
      </c>
      <c r="K562" s="59">
        <f t="shared" si="376"/>
        <v>0</v>
      </c>
      <c r="L562" s="26">
        <f t="shared" si="376"/>
        <v>0</v>
      </c>
      <c r="M562" s="26">
        <f t="shared" si="376"/>
        <v>0</v>
      </c>
      <c r="N562" s="26">
        <f t="shared" si="376"/>
        <v>0</v>
      </c>
      <c r="O562" s="26">
        <f t="shared" si="376"/>
        <v>0</v>
      </c>
      <c r="P562" s="59">
        <f t="shared" si="376"/>
        <v>0</v>
      </c>
      <c r="Q562" s="59">
        <f t="shared" si="376"/>
        <v>0</v>
      </c>
      <c r="R562" s="59">
        <f t="shared" si="376"/>
        <v>0</v>
      </c>
      <c r="S562" s="59">
        <f t="shared" si="376"/>
        <v>0</v>
      </c>
      <c r="T562" s="102">
        <f t="shared" si="376"/>
        <v>0</v>
      </c>
      <c r="U562" s="99">
        <f>SUM(I562:T562)</f>
        <v>0</v>
      </c>
      <c r="V562" s="57"/>
      <c r="W562" s="57"/>
      <c r="X562" s="57"/>
      <c r="Y562" s="43"/>
      <c r="Z562" s="57"/>
      <c r="AA562" s="57"/>
      <c r="AB562" s="57"/>
    </row>
    <row r="563" spans="2:28" ht="16.8" customHeight="1" x14ac:dyDescent="0.2">
      <c r="B563" s="142"/>
      <c r="C563" s="161"/>
      <c r="D563" s="161"/>
      <c r="E563" s="172"/>
      <c r="F563" s="64" t="s">
        <v>50</v>
      </c>
      <c r="G563" s="31"/>
      <c r="H563" s="65" t="s">
        <v>32</v>
      </c>
      <c r="I563" s="66">
        <f>INT(SUM(I560,I562))</f>
        <v>0</v>
      </c>
      <c r="J563" s="67">
        <f>INT(SUM(J560,J562))</f>
        <v>0</v>
      </c>
      <c r="K563" s="67">
        <f t="shared" ref="K563:T563" si="377">INT(SUM(K560,K562))</f>
        <v>0</v>
      </c>
      <c r="L563" s="68">
        <f t="shared" si="377"/>
        <v>0</v>
      </c>
      <c r="M563" s="68">
        <f t="shared" si="377"/>
        <v>0</v>
      </c>
      <c r="N563" s="68">
        <f t="shared" si="377"/>
        <v>0</v>
      </c>
      <c r="O563" s="68">
        <f t="shared" si="377"/>
        <v>0</v>
      </c>
      <c r="P563" s="67">
        <f t="shared" si="377"/>
        <v>0</v>
      </c>
      <c r="Q563" s="67">
        <f t="shared" si="377"/>
        <v>0</v>
      </c>
      <c r="R563" s="67">
        <f t="shared" si="377"/>
        <v>0</v>
      </c>
      <c r="S563" s="67">
        <f t="shared" si="377"/>
        <v>0</v>
      </c>
      <c r="T563" s="105">
        <f t="shared" si="377"/>
        <v>0</v>
      </c>
      <c r="U563" s="69">
        <f>SUM(I563:T563)</f>
        <v>0</v>
      </c>
      <c r="V563" s="54"/>
      <c r="W563" s="54"/>
      <c r="X563" s="54"/>
      <c r="Y563" s="16"/>
      <c r="Z563" s="54">
        <f>SUM(K563:T563)</f>
        <v>0</v>
      </c>
      <c r="AA563" s="54">
        <f>U563</f>
        <v>0</v>
      </c>
      <c r="AB563" s="54">
        <f>Z563+AA563</f>
        <v>0</v>
      </c>
    </row>
    <row r="564" spans="2:28" ht="16.8" customHeight="1" x14ac:dyDescent="0.2">
      <c r="B564" s="142"/>
      <c r="C564" s="162"/>
      <c r="D564" s="162"/>
      <c r="E564" s="173"/>
      <c r="F564" s="70" t="s">
        <v>51</v>
      </c>
      <c r="G564" s="33"/>
      <c r="H564" s="71"/>
      <c r="I564" s="72"/>
      <c r="J564" s="73"/>
      <c r="K564" s="73"/>
      <c r="L564" s="74"/>
      <c r="M564" s="74"/>
      <c r="N564" s="74"/>
      <c r="O564" s="74"/>
      <c r="P564" s="73"/>
      <c r="Q564" s="73"/>
      <c r="R564" s="73"/>
      <c r="S564" s="73"/>
      <c r="T564" s="106"/>
      <c r="U564" s="108"/>
      <c r="V564" s="54"/>
      <c r="W564" s="54"/>
      <c r="X564" s="54"/>
      <c r="Y564" s="16"/>
      <c r="Z564" s="54"/>
      <c r="AA564" s="54"/>
      <c r="AB564" s="54"/>
    </row>
    <row r="565" spans="2:28" ht="16.8" customHeight="1" x14ac:dyDescent="0.2">
      <c r="B565" s="142">
        <f t="shared" ref="B565" si="378">B560+1</f>
        <v>60</v>
      </c>
      <c r="C565" s="160" t="s">
        <v>116</v>
      </c>
      <c r="D565" s="160" t="s">
        <v>46</v>
      </c>
      <c r="E565" s="166" t="s">
        <v>47</v>
      </c>
      <c r="F565" s="167"/>
      <c r="G565" s="32"/>
      <c r="H565" s="21" t="s">
        <v>25</v>
      </c>
      <c r="I565" s="22">
        <f>$G565</f>
        <v>0</v>
      </c>
      <c r="J565" s="23">
        <f t="shared" ref="J565:T565" si="379">$G565</f>
        <v>0</v>
      </c>
      <c r="K565" s="23">
        <f t="shared" si="379"/>
        <v>0</v>
      </c>
      <c r="L565" s="23">
        <f t="shared" si="379"/>
        <v>0</v>
      </c>
      <c r="M565" s="23">
        <f t="shared" si="379"/>
        <v>0</v>
      </c>
      <c r="N565" s="23">
        <f t="shared" si="379"/>
        <v>0</v>
      </c>
      <c r="O565" s="23">
        <f t="shared" si="379"/>
        <v>0</v>
      </c>
      <c r="P565" s="23">
        <f t="shared" si="379"/>
        <v>0</v>
      </c>
      <c r="Q565" s="23">
        <f t="shared" si="379"/>
        <v>0</v>
      </c>
      <c r="R565" s="23">
        <f t="shared" si="379"/>
        <v>0</v>
      </c>
      <c r="S565" s="23">
        <f t="shared" si="379"/>
        <v>0</v>
      </c>
      <c r="T565" s="104">
        <f t="shared" si="379"/>
        <v>0</v>
      </c>
      <c r="U565" s="97">
        <f>SUM(I565:T565)</f>
        <v>0</v>
      </c>
      <c r="V565" s="55"/>
      <c r="W565" s="55"/>
      <c r="X565" s="55"/>
      <c r="Y565" s="18"/>
      <c r="Z565" s="55"/>
      <c r="AA565" s="55"/>
      <c r="AB565" s="55"/>
    </row>
    <row r="566" spans="2:28" ht="16.8" customHeight="1" x14ac:dyDescent="0.2">
      <c r="B566" s="142"/>
      <c r="C566" s="161"/>
      <c r="D566" s="161"/>
      <c r="E566" s="168" t="s">
        <v>148</v>
      </c>
      <c r="F566" s="169"/>
      <c r="G566" s="39">
        <v>20</v>
      </c>
      <c r="H566" s="15" t="s">
        <v>39</v>
      </c>
      <c r="I566" s="24">
        <v>14</v>
      </c>
      <c r="J566" s="25">
        <v>16</v>
      </c>
      <c r="K566" s="25">
        <v>17</v>
      </c>
      <c r="L566" s="25">
        <v>20</v>
      </c>
      <c r="M566" s="25">
        <v>20</v>
      </c>
      <c r="N566" s="25">
        <v>20</v>
      </c>
      <c r="O566" s="25">
        <v>15</v>
      </c>
      <c r="P566" s="25">
        <v>15</v>
      </c>
      <c r="Q566" s="25">
        <v>13</v>
      </c>
      <c r="R566" s="25">
        <v>15</v>
      </c>
      <c r="S566" s="25">
        <v>13</v>
      </c>
      <c r="T566" s="101">
        <v>15</v>
      </c>
      <c r="U566" s="107">
        <f>SUM(I566:T566)</f>
        <v>193</v>
      </c>
      <c r="V566" s="54">
        <f>SUM(K566:T566)</f>
        <v>163</v>
      </c>
      <c r="W566" s="54">
        <f>U566</f>
        <v>193</v>
      </c>
      <c r="X566" s="54">
        <f>V566+W566</f>
        <v>356</v>
      </c>
      <c r="Y566" s="16"/>
      <c r="Z566" s="54"/>
      <c r="AA566" s="54"/>
      <c r="AB566" s="54"/>
    </row>
    <row r="567" spans="2:28" ht="16.8" customHeight="1" x14ac:dyDescent="0.2">
      <c r="B567" s="142"/>
      <c r="C567" s="161"/>
      <c r="D567" s="161"/>
      <c r="E567" s="172" t="s">
        <v>48</v>
      </c>
      <c r="F567" s="63" t="s">
        <v>49</v>
      </c>
      <c r="G567" s="51"/>
      <c r="H567" s="15" t="s">
        <v>31</v>
      </c>
      <c r="I567" s="38">
        <f>ROUNDDOWN(IF(I566&gt;120,IF(I566&gt;300,120*$G567+180*$G568+(I566-300)*$G569,120*$G567+(I566-120)*$G568),I566*$G567),2)</f>
        <v>0</v>
      </c>
      <c r="J567" s="26">
        <f t="shared" ref="J567:T567" si="380">ROUNDDOWN(IF(J566&gt;120,IF(J566&gt;300,120*$G567+180*$G568+(J566-300)*$G569,120*$G567+(J566-120)*$G568),J566*$G567),2)</f>
        <v>0</v>
      </c>
      <c r="K567" s="26">
        <f t="shared" si="380"/>
        <v>0</v>
      </c>
      <c r="L567" s="26">
        <f t="shared" si="380"/>
        <v>0</v>
      </c>
      <c r="M567" s="26">
        <f t="shared" si="380"/>
        <v>0</v>
      </c>
      <c r="N567" s="26">
        <f t="shared" si="380"/>
        <v>0</v>
      </c>
      <c r="O567" s="26">
        <f t="shared" si="380"/>
        <v>0</v>
      </c>
      <c r="P567" s="26">
        <f t="shared" si="380"/>
        <v>0</v>
      </c>
      <c r="Q567" s="26">
        <f t="shared" si="380"/>
        <v>0</v>
      </c>
      <c r="R567" s="26">
        <f t="shared" si="380"/>
        <v>0</v>
      </c>
      <c r="S567" s="26">
        <f t="shared" si="380"/>
        <v>0</v>
      </c>
      <c r="T567" s="112">
        <f t="shared" si="380"/>
        <v>0</v>
      </c>
      <c r="U567" s="99">
        <f>SUM(I567:T567)</f>
        <v>0</v>
      </c>
      <c r="V567" s="57"/>
      <c r="W567" s="57"/>
      <c r="X567" s="57"/>
      <c r="Y567" s="43"/>
      <c r="Z567" s="57"/>
      <c r="AA567" s="57"/>
      <c r="AB567" s="57"/>
    </row>
    <row r="568" spans="2:28" ht="16.8" customHeight="1" x14ac:dyDescent="0.2">
      <c r="B568" s="142"/>
      <c r="C568" s="161"/>
      <c r="D568" s="161"/>
      <c r="E568" s="172"/>
      <c r="F568" s="64" t="s">
        <v>50</v>
      </c>
      <c r="G568" s="31"/>
      <c r="H568" s="65" t="s">
        <v>32</v>
      </c>
      <c r="I568" s="24">
        <f>INT(SUM(I565,I567))</f>
        <v>0</v>
      </c>
      <c r="J568" s="68">
        <f>INT(SUM(J565,J567))</f>
        <v>0</v>
      </c>
      <c r="K568" s="68">
        <f t="shared" ref="K568:T568" si="381">INT(SUM(K565,K567))</f>
        <v>0</v>
      </c>
      <c r="L568" s="68">
        <f t="shared" si="381"/>
        <v>0</v>
      </c>
      <c r="M568" s="68">
        <f t="shared" si="381"/>
        <v>0</v>
      </c>
      <c r="N568" s="68">
        <f t="shared" si="381"/>
        <v>0</v>
      </c>
      <c r="O568" s="68">
        <f t="shared" si="381"/>
        <v>0</v>
      </c>
      <c r="P568" s="68">
        <f t="shared" si="381"/>
        <v>0</v>
      </c>
      <c r="Q568" s="68">
        <f t="shared" si="381"/>
        <v>0</v>
      </c>
      <c r="R568" s="68">
        <f t="shared" si="381"/>
        <v>0</v>
      </c>
      <c r="S568" s="68">
        <f t="shared" si="381"/>
        <v>0</v>
      </c>
      <c r="T568" s="110">
        <f t="shared" si="381"/>
        <v>0</v>
      </c>
      <c r="U568" s="69">
        <f>SUM(I568:T568)</f>
        <v>0</v>
      </c>
      <c r="V568" s="54"/>
      <c r="W568" s="54"/>
      <c r="X568" s="54"/>
      <c r="Y568" s="16"/>
      <c r="Z568" s="54">
        <f>SUM(K568:T568)</f>
        <v>0</v>
      </c>
      <c r="AA568" s="54">
        <f>U568</f>
        <v>0</v>
      </c>
      <c r="AB568" s="54">
        <f>Z568+AA568</f>
        <v>0</v>
      </c>
    </row>
    <row r="569" spans="2:28" ht="16.8" customHeight="1" x14ac:dyDescent="0.2">
      <c r="B569" s="142"/>
      <c r="C569" s="162"/>
      <c r="D569" s="162"/>
      <c r="E569" s="173"/>
      <c r="F569" s="70" t="s">
        <v>51</v>
      </c>
      <c r="G569" s="33"/>
      <c r="H569" s="71"/>
      <c r="I569" s="93"/>
      <c r="J569" s="74"/>
      <c r="K569" s="74"/>
      <c r="L569" s="74"/>
      <c r="M569" s="74"/>
      <c r="N569" s="74"/>
      <c r="O569" s="74"/>
      <c r="P569" s="74"/>
      <c r="Q569" s="74"/>
      <c r="R569" s="74"/>
      <c r="S569" s="74"/>
      <c r="T569" s="111"/>
      <c r="U569" s="108"/>
      <c r="V569" s="54"/>
      <c r="W569" s="54"/>
      <c r="X569" s="54"/>
      <c r="Y569" s="16"/>
      <c r="Z569" s="54"/>
      <c r="AA569" s="54"/>
      <c r="AB569" s="54"/>
    </row>
    <row r="570" spans="2:28" ht="16.8" customHeight="1" x14ac:dyDescent="0.2">
      <c r="B570" s="142">
        <f t="shared" ref="B570" si="382">B565+1</f>
        <v>61</v>
      </c>
      <c r="C570" s="160" t="s">
        <v>117</v>
      </c>
      <c r="D570" s="160" t="s">
        <v>46</v>
      </c>
      <c r="E570" s="166" t="s">
        <v>47</v>
      </c>
      <c r="F570" s="167"/>
      <c r="G570" s="32"/>
      <c r="H570" s="21" t="s">
        <v>25</v>
      </c>
      <c r="I570" s="22">
        <f>$G570</f>
        <v>0</v>
      </c>
      <c r="J570" s="23">
        <f t="shared" ref="J570:T570" si="383">$G570</f>
        <v>0</v>
      </c>
      <c r="K570" s="23">
        <f t="shared" si="383"/>
        <v>0</v>
      </c>
      <c r="L570" s="23">
        <f t="shared" si="383"/>
        <v>0</v>
      </c>
      <c r="M570" s="23">
        <f t="shared" si="383"/>
        <v>0</v>
      </c>
      <c r="N570" s="23">
        <f t="shared" si="383"/>
        <v>0</v>
      </c>
      <c r="O570" s="23">
        <f t="shared" si="383"/>
        <v>0</v>
      </c>
      <c r="P570" s="23">
        <f t="shared" si="383"/>
        <v>0</v>
      </c>
      <c r="Q570" s="23">
        <f t="shared" si="383"/>
        <v>0</v>
      </c>
      <c r="R570" s="23">
        <f t="shared" si="383"/>
        <v>0</v>
      </c>
      <c r="S570" s="23">
        <f t="shared" si="383"/>
        <v>0</v>
      </c>
      <c r="T570" s="104">
        <f t="shared" si="383"/>
        <v>0</v>
      </c>
      <c r="U570" s="97">
        <f>SUM(I570:T570)</f>
        <v>0</v>
      </c>
      <c r="V570" s="55"/>
      <c r="W570" s="55"/>
      <c r="X570" s="55"/>
      <c r="Y570" s="18"/>
      <c r="Z570" s="55"/>
      <c r="AA570" s="55"/>
      <c r="AB570" s="55"/>
    </row>
    <row r="571" spans="2:28" ht="16.8" customHeight="1" x14ac:dyDescent="0.2">
      <c r="B571" s="142"/>
      <c r="C571" s="161"/>
      <c r="D571" s="161"/>
      <c r="E571" s="168" t="s">
        <v>148</v>
      </c>
      <c r="F571" s="169"/>
      <c r="G571" s="39">
        <v>30</v>
      </c>
      <c r="H571" s="15" t="s">
        <v>39</v>
      </c>
      <c r="I571" s="24">
        <v>37</v>
      </c>
      <c r="J571" s="25">
        <v>37</v>
      </c>
      <c r="K571" s="25">
        <v>39</v>
      </c>
      <c r="L571" s="25">
        <v>42</v>
      </c>
      <c r="M571" s="25">
        <v>47</v>
      </c>
      <c r="N571" s="25">
        <v>46</v>
      </c>
      <c r="O571" s="25">
        <v>34</v>
      </c>
      <c r="P571" s="25">
        <v>33</v>
      </c>
      <c r="Q571" s="25">
        <v>43</v>
      </c>
      <c r="R571" s="25">
        <v>63</v>
      </c>
      <c r="S571" s="25">
        <v>48</v>
      </c>
      <c r="T571" s="101">
        <v>41</v>
      </c>
      <c r="U571" s="107">
        <f>SUM(I571:T571)</f>
        <v>510</v>
      </c>
      <c r="V571" s="54">
        <f>SUM(K571:T571)</f>
        <v>436</v>
      </c>
      <c r="W571" s="54">
        <f>U571</f>
        <v>510</v>
      </c>
      <c r="X571" s="54">
        <f>V571+W571</f>
        <v>946</v>
      </c>
      <c r="Y571" s="16"/>
      <c r="Z571" s="54"/>
      <c r="AA571" s="54"/>
      <c r="AB571" s="54"/>
    </row>
    <row r="572" spans="2:28" ht="16.8" customHeight="1" x14ac:dyDescent="0.2">
      <c r="B572" s="142"/>
      <c r="C572" s="161"/>
      <c r="D572" s="161"/>
      <c r="E572" s="172" t="s">
        <v>48</v>
      </c>
      <c r="F572" s="63" t="s">
        <v>49</v>
      </c>
      <c r="G572" s="51"/>
      <c r="H572" s="15" t="s">
        <v>31</v>
      </c>
      <c r="I572" s="58">
        <f>ROUNDDOWN(IF(I571&gt;120,IF(I571&gt;300,120*$G572+180*$G573+(I571-300)*$G574,120*$G572+(I571-120)*$G573),I571*$G572),2)</f>
        <v>0</v>
      </c>
      <c r="J572" s="59">
        <f t="shared" ref="J572:T572" si="384">ROUNDDOWN(IF(J571&gt;120,IF(J571&gt;300,120*$G572+180*$G573+(J571-300)*$G574,120*$G572+(J571-120)*$G573),J571*$G572),2)</f>
        <v>0</v>
      </c>
      <c r="K572" s="59">
        <f t="shared" si="384"/>
        <v>0</v>
      </c>
      <c r="L572" s="26">
        <f t="shared" si="384"/>
        <v>0</v>
      </c>
      <c r="M572" s="26">
        <f t="shared" si="384"/>
        <v>0</v>
      </c>
      <c r="N572" s="26">
        <f t="shared" si="384"/>
        <v>0</v>
      </c>
      <c r="O572" s="26">
        <f t="shared" si="384"/>
        <v>0</v>
      </c>
      <c r="P572" s="59">
        <f t="shared" si="384"/>
        <v>0</v>
      </c>
      <c r="Q572" s="59">
        <f t="shared" si="384"/>
        <v>0</v>
      </c>
      <c r="R572" s="59">
        <f t="shared" si="384"/>
        <v>0</v>
      </c>
      <c r="S572" s="59">
        <f t="shared" si="384"/>
        <v>0</v>
      </c>
      <c r="T572" s="102">
        <f t="shared" si="384"/>
        <v>0</v>
      </c>
      <c r="U572" s="99">
        <f>SUM(I572:T572)</f>
        <v>0</v>
      </c>
      <c r="V572" s="57"/>
      <c r="W572" s="57"/>
      <c r="X572" s="57"/>
      <c r="Y572" s="43"/>
      <c r="Z572" s="57"/>
      <c r="AA572" s="57"/>
      <c r="AB572" s="57"/>
    </row>
    <row r="573" spans="2:28" ht="16.8" customHeight="1" x14ac:dyDescent="0.2">
      <c r="B573" s="142"/>
      <c r="C573" s="161"/>
      <c r="D573" s="161"/>
      <c r="E573" s="172"/>
      <c r="F573" s="64" t="s">
        <v>50</v>
      </c>
      <c r="G573" s="31"/>
      <c r="H573" s="65" t="s">
        <v>32</v>
      </c>
      <c r="I573" s="66">
        <f>INT(SUM(I570,I572))</f>
        <v>0</v>
      </c>
      <c r="J573" s="67">
        <f>INT(SUM(J570,J572))</f>
        <v>0</v>
      </c>
      <c r="K573" s="67">
        <f t="shared" ref="K573:T573" si="385">INT(SUM(K570,K572))</f>
        <v>0</v>
      </c>
      <c r="L573" s="68">
        <f t="shared" si="385"/>
        <v>0</v>
      </c>
      <c r="M573" s="68">
        <f t="shared" si="385"/>
        <v>0</v>
      </c>
      <c r="N573" s="68">
        <f t="shared" si="385"/>
        <v>0</v>
      </c>
      <c r="O573" s="68">
        <f t="shared" si="385"/>
        <v>0</v>
      </c>
      <c r="P573" s="67">
        <f t="shared" si="385"/>
        <v>0</v>
      </c>
      <c r="Q573" s="67">
        <f t="shared" si="385"/>
        <v>0</v>
      </c>
      <c r="R573" s="67">
        <f t="shared" si="385"/>
        <v>0</v>
      </c>
      <c r="S573" s="67">
        <f t="shared" si="385"/>
        <v>0</v>
      </c>
      <c r="T573" s="105">
        <f t="shared" si="385"/>
        <v>0</v>
      </c>
      <c r="U573" s="69">
        <f>SUM(I573:T573)</f>
        <v>0</v>
      </c>
      <c r="V573" s="54"/>
      <c r="W573" s="54"/>
      <c r="X573" s="54"/>
      <c r="Y573" s="16"/>
      <c r="Z573" s="54">
        <f>SUM(K573:T573)</f>
        <v>0</v>
      </c>
      <c r="AA573" s="54">
        <f>U573</f>
        <v>0</v>
      </c>
      <c r="AB573" s="54">
        <f>Z573+AA573</f>
        <v>0</v>
      </c>
    </row>
    <row r="574" spans="2:28" ht="16.8" customHeight="1" x14ac:dyDescent="0.2">
      <c r="B574" s="142"/>
      <c r="C574" s="162"/>
      <c r="D574" s="162"/>
      <c r="E574" s="173"/>
      <c r="F574" s="70" t="s">
        <v>51</v>
      </c>
      <c r="G574" s="33"/>
      <c r="H574" s="71"/>
      <c r="I574" s="72"/>
      <c r="J574" s="73"/>
      <c r="K574" s="73"/>
      <c r="L574" s="74"/>
      <c r="M574" s="74"/>
      <c r="N574" s="74"/>
      <c r="O574" s="74"/>
      <c r="P574" s="73"/>
      <c r="Q574" s="73"/>
      <c r="R574" s="73"/>
      <c r="S574" s="73"/>
      <c r="T574" s="106"/>
      <c r="U574" s="108"/>
      <c r="V574" s="54"/>
      <c r="W574" s="54"/>
      <c r="X574" s="54"/>
      <c r="Y574" s="16"/>
      <c r="Z574" s="54"/>
      <c r="AA574" s="54"/>
      <c r="AB574" s="54"/>
    </row>
    <row r="575" spans="2:28" ht="16.8" customHeight="1" x14ac:dyDescent="0.2">
      <c r="B575" s="142">
        <f t="shared" ref="B575" si="386">B570+1</f>
        <v>62</v>
      </c>
      <c r="C575" s="160" t="s">
        <v>118</v>
      </c>
      <c r="D575" s="160" t="s">
        <v>46</v>
      </c>
      <c r="E575" s="166" t="s">
        <v>47</v>
      </c>
      <c r="F575" s="167"/>
      <c r="G575" s="32"/>
      <c r="H575" s="21" t="s">
        <v>25</v>
      </c>
      <c r="I575" s="22">
        <f>$G575</f>
        <v>0</v>
      </c>
      <c r="J575" s="23">
        <f t="shared" ref="J575:T575" si="387">$G575</f>
        <v>0</v>
      </c>
      <c r="K575" s="23">
        <f t="shared" si="387"/>
        <v>0</v>
      </c>
      <c r="L575" s="23">
        <f t="shared" si="387"/>
        <v>0</v>
      </c>
      <c r="M575" s="23">
        <f t="shared" si="387"/>
        <v>0</v>
      </c>
      <c r="N575" s="23">
        <f t="shared" si="387"/>
        <v>0</v>
      </c>
      <c r="O575" s="23">
        <f t="shared" si="387"/>
        <v>0</v>
      </c>
      <c r="P575" s="23">
        <f t="shared" si="387"/>
        <v>0</v>
      </c>
      <c r="Q575" s="23">
        <f t="shared" si="387"/>
        <v>0</v>
      </c>
      <c r="R575" s="23">
        <f t="shared" si="387"/>
        <v>0</v>
      </c>
      <c r="S575" s="23">
        <f t="shared" si="387"/>
        <v>0</v>
      </c>
      <c r="T575" s="104">
        <f t="shared" si="387"/>
        <v>0</v>
      </c>
      <c r="U575" s="97">
        <f>SUM(I575:T575)</f>
        <v>0</v>
      </c>
      <c r="V575" s="55"/>
      <c r="W575" s="55"/>
      <c r="X575" s="55"/>
      <c r="Y575" s="18"/>
      <c r="Z575" s="55"/>
      <c r="AA575" s="55"/>
      <c r="AB575" s="55"/>
    </row>
    <row r="576" spans="2:28" ht="16.8" customHeight="1" x14ac:dyDescent="0.2">
      <c r="B576" s="142"/>
      <c r="C576" s="161"/>
      <c r="D576" s="161"/>
      <c r="E576" s="168" t="s">
        <v>148</v>
      </c>
      <c r="F576" s="169"/>
      <c r="G576" s="39">
        <v>20</v>
      </c>
      <c r="H576" s="15" t="s">
        <v>39</v>
      </c>
      <c r="I576" s="24">
        <v>63</v>
      </c>
      <c r="J576" s="25">
        <v>66</v>
      </c>
      <c r="K576" s="25">
        <v>62</v>
      </c>
      <c r="L576" s="25">
        <v>67</v>
      </c>
      <c r="M576" s="25">
        <v>60</v>
      </c>
      <c r="N576" s="25">
        <v>62</v>
      </c>
      <c r="O576" s="25">
        <v>63</v>
      </c>
      <c r="P576" s="25">
        <v>61</v>
      </c>
      <c r="Q576" s="25">
        <v>58</v>
      </c>
      <c r="R576" s="25">
        <v>71</v>
      </c>
      <c r="S576" s="25">
        <v>61</v>
      </c>
      <c r="T576" s="101">
        <v>61</v>
      </c>
      <c r="U576" s="107">
        <f>SUM(I576:T576)</f>
        <v>755</v>
      </c>
      <c r="V576" s="54">
        <f>SUM(K576:T576)</f>
        <v>626</v>
      </c>
      <c r="W576" s="54">
        <f>U576</f>
        <v>755</v>
      </c>
      <c r="X576" s="54">
        <f>V576+W576</f>
        <v>1381</v>
      </c>
      <c r="Y576" s="16"/>
      <c r="Z576" s="54"/>
      <c r="AA576" s="54"/>
      <c r="AB576" s="54"/>
    </row>
    <row r="577" spans="2:28" ht="16.8" customHeight="1" x14ac:dyDescent="0.2">
      <c r="B577" s="142"/>
      <c r="C577" s="161"/>
      <c r="D577" s="161"/>
      <c r="E577" s="172" t="s">
        <v>48</v>
      </c>
      <c r="F577" s="63" t="s">
        <v>49</v>
      </c>
      <c r="G577" s="51"/>
      <c r="H577" s="15" t="s">
        <v>31</v>
      </c>
      <c r="I577" s="38">
        <f>ROUNDDOWN(IF(I576&gt;120,IF(I576&gt;300,120*$G577+180*$G578+(I576-300)*$G579,120*$G577+(I576-120)*$G578),I576*$G577),2)</f>
        <v>0</v>
      </c>
      <c r="J577" s="26">
        <f t="shared" ref="J577:T577" si="388">ROUNDDOWN(IF(J576&gt;120,IF(J576&gt;300,120*$G577+180*$G578+(J576-300)*$G579,120*$G577+(J576-120)*$G578),J576*$G577),2)</f>
        <v>0</v>
      </c>
      <c r="K577" s="26">
        <f t="shared" si="388"/>
        <v>0</v>
      </c>
      <c r="L577" s="26">
        <f t="shared" si="388"/>
        <v>0</v>
      </c>
      <c r="M577" s="26">
        <f t="shared" si="388"/>
        <v>0</v>
      </c>
      <c r="N577" s="26">
        <f t="shared" si="388"/>
        <v>0</v>
      </c>
      <c r="O577" s="26">
        <f t="shared" si="388"/>
        <v>0</v>
      </c>
      <c r="P577" s="26">
        <f t="shared" si="388"/>
        <v>0</v>
      </c>
      <c r="Q577" s="26">
        <f t="shared" si="388"/>
        <v>0</v>
      </c>
      <c r="R577" s="26">
        <f t="shared" si="388"/>
        <v>0</v>
      </c>
      <c r="S577" s="26">
        <f t="shared" si="388"/>
        <v>0</v>
      </c>
      <c r="T577" s="112">
        <f t="shared" si="388"/>
        <v>0</v>
      </c>
      <c r="U577" s="99">
        <f>SUM(I577:T577)</f>
        <v>0</v>
      </c>
      <c r="V577" s="57"/>
      <c r="W577" s="57"/>
      <c r="X577" s="57"/>
      <c r="Y577" s="43"/>
      <c r="Z577" s="57"/>
      <c r="AA577" s="57"/>
      <c r="AB577" s="57"/>
    </row>
    <row r="578" spans="2:28" ht="16.8" customHeight="1" x14ac:dyDescent="0.2">
      <c r="B578" s="142"/>
      <c r="C578" s="161"/>
      <c r="D578" s="161"/>
      <c r="E578" s="172"/>
      <c r="F578" s="64" t="s">
        <v>50</v>
      </c>
      <c r="G578" s="31"/>
      <c r="H578" s="65" t="s">
        <v>32</v>
      </c>
      <c r="I578" s="24">
        <f>INT(SUM(I575,I577))</f>
        <v>0</v>
      </c>
      <c r="J578" s="68">
        <f>INT(SUM(J575,J577))</f>
        <v>0</v>
      </c>
      <c r="K578" s="68">
        <f t="shared" ref="K578:T578" si="389">INT(SUM(K575,K577))</f>
        <v>0</v>
      </c>
      <c r="L578" s="68">
        <f t="shared" si="389"/>
        <v>0</v>
      </c>
      <c r="M578" s="68">
        <f t="shared" si="389"/>
        <v>0</v>
      </c>
      <c r="N578" s="68">
        <f t="shared" si="389"/>
        <v>0</v>
      </c>
      <c r="O578" s="68">
        <f t="shared" si="389"/>
        <v>0</v>
      </c>
      <c r="P578" s="68">
        <f t="shared" si="389"/>
        <v>0</v>
      </c>
      <c r="Q578" s="68">
        <f t="shared" si="389"/>
        <v>0</v>
      </c>
      <c r="R578" s="68">
        <f t="shared" si="389"/>
        <v>0</v>
      </c>
      <c r="S578" s="68">
        <f t="shared" si="389"/>
        <v>0</v>
      </c>
      <c r="T578" s="110">
        <f t="shared" si="389"/>
        <v>0</v>
      </c>
      <c r="U578" s="69">
        <f>SUM(I578:T578)</f>
        <v>0</v>
      </c>
      <c r="V578" s="54"/>
      <c r="W578" s="54"/>
      <c r="X578" s="54"/>
      <c r="Y578" s="16"/>
      <c r="Z578" s="54">
        <f>SUM(K578:T578)</f>
        <v>0</v>
      </c>
      <c r="AA578" s="54">
        <f>U578</f>
        <v>0</v>
      </c>
      <c r="AB578" s="54">
        <f>Z578+AA578</f>
        <v>0</v>
      </c>
    </row>
    <row r="579" spans="2:28" ht="16.8" customHeight="1" x14ac:dyDescent="0.2">
      <c r="B579" s="142"/>
      <c r="C579" s="162"/>
      <c r="D579" s="162"/>
      <c r="E579" s="173"/>
      <c r="F579" s="70" t="s">
        <v>51</v>
      </c>
      <c r="G579" s="33"/>
      <c r="H579" s="71"/>
      <c r="I579" s="93"/>
      <c r="J579" s="74"/>
      <c r="K579" s="74"/>
      <c r="L579" s="74"/>
      <c r="M579" s="74"/>
      <c r="N579" s="74"/>
      <c r="O579" s="74"/>
      <c r="P579" s="74"/>
      <c r="Q579" s="74"/>
      <c r="R579" s="74"/>
      <c r="S579" s="74"/>
      <c r="T579" s="111"/>
      <c r="U579" s="108"/>
      <c r="V579" s="54"/>
      <c r="W579" s="54"/>
      <c r="X579" s="54"/>
      <c r="Y579" s="16"/>
      <c r="Z579" s="54"/>
      <c r="AA579" s="54"/>
      <c r="AB579" s="54"/>
    </row>
    <row r="580" spans="2:28" ht="16.8" customHeight="1" x14ac:dyDescent="0.2">
      <c r="B580" s="142">
        <f t="shared" ref="B580" si="390">B575+1</f>
        <v>63</v>
      </c>
      <c r="C580" s="160" t="s">
        <v>119</v>
      </c>
      <c r="D580" s="160" t="s">
        <v>46</v>
      </c>
      <c r="E580" s="166" t="s">
        <v>47</v>
      </c>
      <c r="F580" s="167"/>
      <c r="G580" s="32"/>
      <c r="H580" s="21" t="s">
        <v>25</v>
      </c>
      <c r="I580" s="22">
        <f>$G580</f>
        <v>0</v>
      </c>
      <c r="J580" s="22">
        <f t="shared" ref="J580:T580" si="391">$G580</f>
        <v>0</v>
      </c>
      <c r="K580" s="22">
        <f t="shared" si="391"/>
        <v>0</v>
      </c>
      <c r="L580" s="22">
        <f t="shared" si="391"/>
        <v>0</v>
      </c>
      <c r="M580" s="22">
        <f t="shared" si="391"/>
        <v>0</v>
      </c>
      <c r="N580" s="22">
        <f t="shared" si="391"/>
        <v>0</v>
      </c>
      <c r="O580" s="22">
        <f t="shared" si="391"/>
        <v>0</v>
      </c>
      <c r="P580" s="22">
        <f t="shared" si="391"/>
        <v>0</v>
      </c>
      <c r="Q580" s="22">
        <f t="shared" si="391"/>
        <v>0</v>
      </c>
      <c r="R580" s="22">
        <f t="shared" si="391"/>
        <v>0</v>
      </c>
      <c r="S580" s="22">
        <f t="shared" si="391"/>
        <v>0</v>
      </c>
      <c r="T580" s="96">
        <f t="shared" si="391"/>
        <v>0</v>
      </c>
      <c r="U580" s="97">
        <f>SUM(I580:T580)</f>
        <v>0</v>
      </c>
      <c r="V580" s="55"/>
      <c r="W580" s="55"/>
      <c r="X580" s="55"/>
      <c r="Y580" s="18"/>
      <c r="Z580" s="55"/>
      <c r="AA580" s="55"/>
      <c r="AB580" s="55"/>
    </row>
    <row r="581" spans="2:28" ht="16.8" customHeight="1" x14ac:dyDescent="0.2">
      <c r="B581" s="142"/>
      <c r="C581" s="161"/>
      <c r="D581" s="161"/>
      <c r="E581" s="168" t="s">
        <v>148</v>
      </c>
      <c r="F581" s="169"/>
      <c r="G581" s="39">
        <v>20</v>
      </c>
      <c r="H581" s="15" t="s">
        <v>39</v>
      </c>
      <c r="I581" s="24">
        <v>48</v>
      </c>
      <c r="J581" s="25">
        <v>53</v>
      </c>
      <c r="K581" s="25">
        <v>53</v>
      </c>
      <c r="L581" s="25">
        <v>61</v>
      </c>
      <c r="M581" s="25">
        <v>63</v>
      </c>
      <c r="N581" s="25">
        <v>63</v>
      </c>
      <c r="O581" s="25">
        <v>48</v>
      </c>
      <c r="P581" s="25">
        <v>45</v>
      </c>
      <c r="Q581" s="25">
        <v>46</v>
      </c>
      <c r="R581" s="25">
        <v>61</v>
      </c>
      <c r="S581" s="25">
        <v>53</v>
      </c>
      <c r="T581" s="101">
        <v>49</v>
      </c>
      <c r="U581" s="107">
        <f>SUM(I581:T581)</f>
        <v>643</v>
      </c>
      <c r="V581" s="54">
        <f>SUM(K581:T581)</f>
        <v>542</v>
      </c>
      <c r="W581" s="54">
        <f>U581</f>
        <v>643</v>
      </c>
      <c r="X581" s="54">
        <f>V581+W581</f>
        <v>1185</v>
      </c>
      <c r="Y581" s="16"/>
      <c r="Z581" s="54"/>
      <c r="AA581" s="54"/>
      <c r="AB581" s="54"/>
    </row>
    <row r="582" spans="2:28" ht="16.8" customHeight="1" x14ac:dyDescent="0.2">
      <c r="B582" s="142"/>
      <c r="C582" s="161"/>
      <c r="D582" s="161"/>
      <c r="E582" s="172" t="s">
        <v>48</v>
      </c>
      <c r="F582" s="63" t="s">
        <v>49</v>
      </c>
      <c r="G582" s="51"/>
      <c r="H582" s="15" t="s">
        <v>31</v>
      </c>
      <c r="I582" s="58">
        <f>ROUNDDOWN(IF(I581&gt;120,IF(I581&gt;300,120*$G582+180*$G583+(I581-300)*$G584,120*$G582+(I581-120)*$G583),I581*$G582),2)</f>
        <v>0</v>
      </c>
      <c r="J582" s="59">
        <f t="shared" ref="J582:T582" si="392">ROUNDDOWN(IF(J581&gt;120,IF(J581&gt;300,120*$G582+180*$G583+(J581-300)*$G584,120*$G582+(J581-120)*$G583),J581*$G582),2)</f>
        <v>0</v>
      </c>
      <c r="K582" s="59">
        <f t="shared" si="392"/>
        <v>0</v>
      </c>
      <c r="L582" s="26">
        <f t="shared" si="392"/>
        <v>0</v>
      </c>
      <c r="M582" s="26">
        <f t="shared" si="392"/>
        <v>0</v>
      </c>
      <c r="N582" s="26">
        <f t="shared" si="392"/>
        <v>0</v>
      </c>
      <c r="O582" s="26">
        <f t="shared" si="392"/>
        <v>0</v>
      </c>
      <c r="P582" s="59">
        <f t="shared" si="392"/>
        <v>0</v>
      </c>
      <c r="Q582" s="59">
        <f t="shared" si="392"/>
        <v>0</v>
      </c>
      <c r="R582" s="59">
        <f t="shared" si="392"/>
        <v>0</v>
      </c>
      <c r="S582" s="59">
        <f t="shared" si="392"/>
        <v>0</v>
      </c>
      <c r="T582" s="102">
        <f t="shared" si="392"/>
        <v>0</v>
      </c>
      <c r="U582" s="99">
        <f>SUM(I582:T582)</f>
        <v>0</v>
      </c>
      <c r="V582" s="57"/>
      <c r="W582" s="57"/>
      <c r="X582" s="57"/>
      <c r="Y582" s="43"/>
      <c r="Z582" s="57"/>
      <c r="AA582" s="57"/>
      <c r="AB582" s="57"/>
    </row>
    <row r="583" spans="2:28" ht="16.8" customHeight="1" x14ac:dyDescent="0.2">
      <c r="B583" s="142"/>
      <c r="C583" s="161"/>
      <c r="D583" s="161"/>
      <c r="E583" s="172"/>
      <c r="F583" s="64" t="s">
        <v>50</v>
      </c>
      <c r="G583" s="31"/>
      <c r="H583" s="65" t="s">
        <v>32</v>
      </c>
      <c r="I583" s="66">
        <f>INT(SUM(I580,I582))</f>
        <v>0</v>
      </c>
      <c r="J583" s="67">
        <f>INT(SUM(J580,J582))</f>
        <v>0</v>
      </c>
      <c r="K583" s="67">
        <f t="shared" ref="K583:T583" si="393">INT(SUM(K580,K582))</f>
        <v>0</v>
      </c>
      <c r="L583" s="68">
        <f t="shared" si="393"/>
        <v>0</v>
      </c>
      <c r="M583" s="68">
        <f t="shared" si="393"/>
        <v>0</v>
      </c>
      <c r="N583" s="68">
        <f t="shared" si="393"/>
        <v>0</v>
      </c>
      <c r="O583" s="68">
        <f t="shared" si="393"/>
        <v>0</v>
      </c>
      <c r="P583" s="67">
        <f t="shared" si="393"/>
        <v>0</v>
      </c>
      <c r="Q583" s="67">
        <f t="shared" si="393"/>
        <v>0</v>
      </c>
      <c r="R583" s="67">
        <f t="shared" si="393"/>
        <v>0</v>
      </c>
      <c r="S583" s="67">
        <f t="shared" si="393"/>
        <v>0</v>
      </c>
      <c r="T583" s="105">
        <f t="shared" si="393"/>
        <v>0</v>
      </c>
      <c r="U583" s="69">
        <f>SUM(I583:T583)</f>
        <v>0</v>
      </c>
      <c r="V583" s="54"/>
      <c r="W583" s="54"/>
      <c r="X583" s="54"/>
      <c r="Y583" s="16"/>
      <c r="Z583" s="54">
        <f>SUM(K583:T583)</f>
        <v>0</v>
      </c>
      <c r="AA583" s="54">
        <f>U583</f>
        <v>0</v>
      </c>
      <c r="AB583" s="54">
        <f>Z583+AA583</f>
        <v>0</v>
      </c>
    </row>
    <row r="584" spans="2:28" ht="16.8" customHeight="1" x14ac:dyDescent="0.2">
      <c r="B584" s="142"/>
      <c r="C584" s="162"/>
      <c r="D584" s="162"/>
      <c r="E584" s="173"/>
      <c r="F584" s="70" t="s">
        <v>51</v>
      </c>
      <c r="G584" s="33"/>
      <c r="H584" s="71"/>
      <c r="I584" s="72"/>
      <c r="J584" s="73"/>
      <c r="K584" s="73"/>
      <c r="L584" s="74"/>
      <c r="M584" s="74"/>
      <c r="N584" s="74"/>
      <c r="O584" s="74"/>
      <c r="P584" s="73"/>
      <c r="Q584" s="73"/>
      <c r="R584" s="73"/>
      <c r="S584" s="73"/>
      <c r="T584" s="106"/>
      <c r="U584" s="108"/>
      <c r="V584" s="54"/>
      <c r="W584" s="54"/>
      <c r="X584" s="54"/>
      <c r="Y584" s="16"/>
      <c r="Z584" s="54"/>
      <c r="AA584" s="54"/>
      <c r="AB584" s="54"/>
    </row>
    <row r="585" spans="2:28" ht="16.8" customHeight="1" x14ac:dyDescent="0.2">
      <c r="B585" s="142">
        <f t="shared" ref="B585" si="394">B580+1</f>
        <v>64</v>
      </c>
      <c r="C585" s="160" t="s">
        <v>120</v>
      </c>
      <c r="D585" s="160" t="s">
        <v>46</v>
      </c>
      <c r="E585" s="166" t="s">
        <v>47</v>
      </c>
      <c r="F585" s="167"/>
      <c r="G585" s="32"/>
      <c r="H585" s="21" t="s">
        <v>25</v>
      </c>
      <c r="I585" s="22">
        <f>$G585</f>
        <v>0</v>
      </c>
      <c r="J585" s="23">
        <f t="shared" ref="J585:T585" si="395">$G585</f>
        <v>0</v>
      </c>
      <c r="K585" s="23">
        <f t="shared" si="395"/>
        <v>0</v>
      </c>
      <c r="L585" s="23">
        <f t="shared" si="395"/>
        <v>0</v>
      </c>
      <c r="M585" s="23">
        <f t="shared" si="395"/>
        <v>0</v>
      </c>
      <c r="N585" s="23">
        <f t="shared" si="395"/>
        <v>0</v>
      </c>
      <c r="O585" s="23">
        <f t="shared" si="395"/>
        <v>0</v>
      </c>
      <c r="P585" s="23">
        <f t="shared" si="395"/>
        <v>0</v>
      </c>
      <c r="Q585" s="23">
        <f t="shared" si="395"/>
        <v>0</v>
      </c>
      <c r="R585" s="23">
        <f t="shared" si="395"/>
        <v>0</v>
      </c>
      <c r="S585" s="23">
        <f t="shared" si="395"/>
        <v>0</v>
      </c>
      <c r="T585" s="104">
        <f t="shared" si="395"/>
        <v>0</v>
      </c>
      <c r="U585" s="97">
        <f>SUM(I585:T585)</f>
        <v>0</v>
      </c>
      <c r="V585" s="55"/>
      <c r="W585" s="55"/>
      <c r="X585" s="55"/>
      <c r="Y585" s="18"/>
      <c r="Z585" s="55"/>
      <c r="AA585" s="55"/>
      <c r="AB585" s="55"/>
    </row>
    <row r="586" spans="2:28" ht="16.8" customHeight="1" x14ac:dyDescent="0.2">
      <c r="B586" s="142"/>
      <c r="C586" s="161"/>
      <c r="D586" s="161"/>
      <c r="E586" s="168" t="s">
        <v>148</v>
      </c>
      <c r="F586" s="169"/>
      <c r="G586" s="39">
        <v>20</v>
      </c>
      <c r="H586" s="15" t="s">
        <v>39</v>
      </c>
      <c r="I586" s="24">
        <v>16</v>
      </c>
      <c r="J586" s="25">
        <v>18</v>
      </c>
      <c r="K586" s="25">
        <v>18</v>
      </c>
      <c r="L586" s="25">
        <v>22</v>
      </c>
      <c r="M586" s="25">
        <v>22</v>
      </c>
      <c r="N586" s="25">
        <v>21</v>
      </c>
      <c r="O586" s="25">
        <v>17</v>
      </c>
      <c r="P586" s="25">
        <v>16</v>
      </c>
      <c r="Q586" s="25">
        <v>15</v>
      </c>
      <c r="R586" s="25">
        <v>18</v>
      </c>
      <c r="S586" s="25">
        <v>16</v>
      </c>
      <c r="T586" s="101">
        <v>16</v>
      </c>
      <c r="U586" s="107">
        <f>SUM(I586:T586)</f>
        <v>215</v>
      </c>
      <c r="V586" s="54">
        <f>SUM(K586:T586)</f>
        <v>181</v>
      </c>
      <c r="W586" s="54">
        <f>U586</f>
        <v>215</v>
      </c>
      <c r="X586" s="54">
        <f>V586+W586</f>
        <v>396</v>
      </c>
      <c r="Y586" s="16"/>
      <c r="Z586" s="54"/>
      <c r="AA586" s="54"/>
      <c r="AB586" s="54"/>
    </row>
    <row r="587" spans="2:28" ht="16.8" customHeight="1" x14ac:dyDescent="0.2">
      <c r="B587" s="142"/>
      <c r="C587" s="161"/>
      <c r="D587" s="161"/>
      <c r="E587" s="172" t="s">
        <v>48</v>
      </c>
      <c r="F587" s="63" t="s">
        <v>49</v>
      </c>
      <c r="G587" s="51"/>
      <c r="H587" s="15" t="s">
        <v>31</v>
      </c>
      <c r="I587" s="58">
        <f>ROUNDDOWN(IF(I586&gt;120,IF(I586&gt;300,120*$G587+180*$G588+(I586-300)*$G589,120*$G587+(I586-120)*$G588),I586*$G587),2)</f>
        <v>0</v>
      </c>
      <c r="J587" s="59">
        <f t="shared" ref="J587:T587" si="396">ROUNDDOWN(IF(J586&gt;120,IF(J586&gt;300,120*$G587+180*$G588+(J586-300)*$G589,120*$G587+(J586-120)*$G588),J586*$G587),2)</f>
        <v>0</v>
      </c>
      <c r="K587" s="59">
        <f t="shared" si="396"/>
        <v>0</v>
      </c>
      <c r="L587" s="26">
        <f t="shared" si="396"/>
        <v>0</v>
      </c>
      <c r="M587" s="26">
        <f t="shared" si="396"/>
        <v>0</v>
      </c>
      <c r="N587" s="26">
        <f t="shared" si="396"/>
        <v>0</v>
      </c>
      <c r="O587" s="26">
        <f t="shared" si="396"/>
        <v>0</v>
      </c>
      <c r="P587" s="59">
        <f t="shared" si="396"/>
        <v>0</v>
      </c>
      <c r="Q587" s="59">
        <f t="shared" si="396"/>
        <v>0</v>
      </c>
      <c r="R587" s="59">
        <f t="shared" si="396"/>
        <v>0</v>
      </c>
      <c r="S587" s="59">
        <f>ROUNDDOWN(IF(S586&gt;120,IF(S586&gt;300,120*$G587+180*$G588+(S586-300)*$G589,120*$G587+(S586-120)*$G588),S586*$G587),2)</f>
        <v>0</v>
      </c>
      <c r="T587" s="102">
        <f t="shared" si="396"/>
        <v>0</v>
      </c>
      <c r="U587" s="99">
        <f>SUM(I587:T587)</f>
        <v>0</v>
      </c>
      <c r="V587" s="57"/>
      <c r="W587" s="57"/>
      <c r="X587" s="57"/>
      <c r="Y587" s="43"/>
      <c r="Z587" s="57"/>
      <c r="AA587" s="57"/>
      <c r="AB587" s="57"/>
    </row>
    <row r="588" spans="2:28" ht="16.8" customHeight="1" x14ac:dyDescent="0.2">
      <c r="B588" s="142"/>
      <c r="C588" s="161"/>
      <c r="D588" s="161"/>
      <c r="E588" s="172"/>
      <c r="F588" s="64" t="s">
        <v>50</v>
      </c>
      <c r="G588" s="31"/>
      <c r="H588" s="65" t="s">
        <v>32</v>
      </c>
      <c r="I588" s="66">
        <f>INT(SUM(I585,I587))</f>
        <v>0</v>
      </c>
      <c r="J588" s="67">
        <f>INT(SUM(J585,J587))</f>
        <v>0</v>
      </c>
      <c r="K588" s="67">
        <f t="shared" ref="K588:T588" si="397">INT(SUM(K585,K587))</f>
        <v>0</v>
      </c>
      <c r="L588" s="68">
        <f t="shared" si="397"/>
        <v>0</v>
      </c>
      <c r="M588" s="68">
        <f t="shared" si="397"/>
        <v>0</v>
      </c>
      <c r="N588" s="68">
        <f t="shared" si="397"/>
        <v>0</v>
      </c>
      <c r="O588" s="68">
        <f t="shared" si="397"/>
        <v>0</v>
      </c>
      <c r="P588" s="67">
        <f t="shared" si="397"/>
        <v>0</v>
      </c>
      <c r="Q588" s="67">
        <f t="shared" si="397"/>
        <v>0</v>
      </c>
      <c r="R588" s="67">
        <f t="shared" si="397"/>
        <v>0</v>
      </c>
      <c r="S588" s="67">
        <f t="shared" si="397"/>
        <v>0</v>
      </c>
      <c r="T588" s="105">
        <f t="shared" si="397"/>
        <v>0</v>
      </c>
      <c r="U588" s="69">
        <f>SUM(I588:T588)</f>
        <v>0</v>
      </c>
      <c r="V588" s="54"/>
      <c r="W588" s="54"/>
      <c r="X588" s="54"/>
      <c r="Y588" s="16"/>
      <c r="Z588" s="54">
        <f>SUM(K588:T588)</f>
        <v>0</v>
      </c>
      <c r="AA588" s="54">
        <f>U588</f>
        <v>0</v>
      </c>
      <c r="AB588" s="54">
        <f>Z588+AA588</f>
        <v>0</v>
      </c>
    </row>
    <row r="589" spans="2:28" ht="16.8" customHeight="1" x14ac:dyDescent="0.2">
      <c r="B589" s="142"/>
      <c r="C589" s="162"/>
      <c r="D589" s="162"/>
      <c r="E589" s="173"/>
      <c r="F589" s="70" t="s">
        <v>51</v>
      </c>
      <c r="G589" s="33"/>
      <c r="H589" s="71"/>
      <c r="I589" s="72"/>
      <c r="J589" s="73"/>
      <c r="K589" s="73"/>
      <c r="L589" s="74"/>
      <c r="M589" s="74"/>
      <c r="N589" s="74"/>
      <c r="O589" s="74"/>
      <c r="P589" s="73"/>
      <c r="Q589" s="73"/>
      <c r="R589" s="73"/>
      <c r="S589" s="73"/>
      <c r="T589" s="106"/>
      <c r="U589" s="108"/>
      <c r="V589" s="54"/>
      <c r="W589" s="54"/>
      <c r="X589" s="54"/>
      <c r="Y589" s="16"/>
      <c r="Z589" s="54"/>
      <c r="AA589" s="54"/>
      <c r="AB589" s="54"/>
    </row>
    <row r="590" spans="2:28" ht="16.8" customHeight="1" x14ac:dyDescent="0.2">
      <c r="B590" s="142">
        <f t="shared" ref="B590" si="398">B585+1</f>
        <v>65</v>
      </c>
      <c r="C590" s="160" t="s">
        <v>121</v>
      </c>
      <c r="D590" s="160" t="s">
        <v>46</v>
      </c>
      <c r="E590" s="166" t="s">
        <v>47</v>
      </c>
      <c r="F590" s="167"/>
      <c r="G590" s="32"/>
      <c r="H590" s="21" t="s">
        <v>25</v>
      </c>
      <c r="I590" s="22">
        <f>$G590</f>
        <v>0</v>
      </c>
      <c r="J590" s="23">
        <f t="shared" ref="J590:T590" si="399">$G590</f>
        <v>0</v>
      </c>
      <c r="K590" s="23">
        <f t="shared" si="399"/>
        <v>0</v>
      </c>
      <c r="L590" s="23">
        <f t="shared" si="399"/>
        <v>0</v>
      </c>
      <c r="M590" s="23">
        <f t="shared" si="399"/>
        <v>0</v>
      </c>
      <c r="N590" s="23">
        <f t="shared" si="399"/>
        <v>0</v>
      </c>
      <c r="O590" s="23">
        <f t="shared" si="399"/>
        <v>0</v>
      </c>
      <c r="P590" s="23">
        <f t="shared" si="399"/>
        <v>0</v>
      </c>
      <c r="Q590" s="23">
        <f t="shared" si="399"/>
        <v>0</v>
      </c>
      <c r="R590" s="23">
        <f t="shared" si="399"/>
        <v>0</v>
      </c>
      <c r="S590" s="23">
        <f t="shared" si="399"/>
        <v>0</v>
      </c>
      <c r="T590" s="104">
        <f t="shared" si="399"/>
        <v>0</v>
      </c>
      <c r="U590" s="97">
        <f>SUM(I590:T590)</f>
        <v>0</v>
      </c>
      <c r="V590" s="55"/>
      <c r="W590" s="55"/>
      <c r="X590" s="55"/>
      <c r="Y590" s="18"/>
      <c r="Z590" s="55"/>
      <c r="AA590" s="55"/>
      <c r="AB590" s="55"/>
    </row>
    <row r="591" spans="2:28" ht="16.8" customHeight="1" x14ac:dyDescent="0.2">
      <c r="B591" s="142"/>
      <c r="C591" s="161"/>
      <c r="D591" s="161"/>
      <c r="E591" s="168" t="s">
        <v>148</v>
      </c>
      <c r="F591" s="169"/>
      <c r="G591" s="95">
        <v>20</v>
      </c>
      <c r="H591" s="15" t="s">
        <v>39</v>
      </c>
      <c r="I591" s="24">
        <v>4</v>
      </c>
      <c r="J591" s="25">
        <v>6</v>
      </c>
      <c r="K591" s="25">
        <v>8</v>
      </c>
      <c r="L591" s="25">
        <v>11</v>
      </c>
      <c r="M591" s="25">
        <v>14</v>
      </c>
      <c r="N591" s="25">
        <v>12</v>
      </c>
      <c r="O591" s="25">
        <v>5</v>
      </c>
      <c r="P591" s="25">
        <v>4</v>
      </c>
      <c r="Q591" s="25">
        <v>3</v>
      </c>
      <c r="R591" s="25">
        <v>4</v>
      </c>
      <c r="S591" s="25">
        <v>3</v>
      </c>
      <c r="T591" s="101">
        <v>3</v>
      </c>
      <c r="U591" s="107">
        <f>SUM(I591:T591)</f>
        <v>77</v>
      </c>
      <c r="V591" s="54">
        <f>SUM(K591:T591)</f>
        <v>67</v>
      </c>
      <c r="W591" s="54">
        <f>U591</f>
        <v>77</v>
      </c>
      <c r="X591" s="54">
        <f>V591+W591</f>
        <v>144</v>
      </c>
      <c r="Y591" s="16"/>
      <c r="Z591" s="54"/>
      <c r="AA591" s="54"/>
      <c r="AB591" s="54"/>
    </row>
    <row r="592" spans="2:28" ht="16.8" customHeight="1" x14ac:dyDescent="0.2">
      <c r="B592" s="142"/>
      <c r="C592" s="161"/>
      <c r="D592" s="161"/>
      <c r="E592" s="172" t="s">
        <v>48</v>
      </c>
      <c r="F592" s="63" t="s">
        <v>49</v>
      </c>
      <c r="G592" s="94"/>
      <c r="H592" s="15" t="s">
        <v>31</v>
      </c>
      <c r="I592" s="38">
        <f>ROUNDDOWN(IF(I591&gt;120,IF(I591&gt;300,120*$G592+180*$G593+(I591-300)*$G594,120*$G592+(I591-120)*$G593),I591*$G592),2)</f>
        <v>0</v>
      </c>
      <c r="J592" s="26">
        <f t="shared" ref="J592:T592" si="400">ROUNDDOWN(IF(J591&gt;120,IF(J591&gt;300,120*$G592+180*$G593+(J591-300)*$G594,120*$G592+(J591-120)*$G593),J591*$G592),2)</f>
        <v>0</v>
      </c>
      <c r="K592" s="26">
        <f t="shared" si="400"/>
        <v>0</v>
      </c>
      <c r="L592" s="26">
        <f t="shared" si="400"/>
        <v>0</v>
      </c>
      <c r="M592" s="26">
        <f t="shared" si="400"/>
        <v>0</v>
      </c>
      <c r="N592" s="26">
        <f t="shared" si="400"/>
        <v>0</v>
      </c>
      <c r="O592" s="26">
        <f t="shared" si="400"/>
        <v>0</v>
      </c>
      <c r="P592" s="26">
        <f t="shared" si="400"/>
        <v>0</v>
      </c>
      <c r="Q592" s="26">
        <f t="shared" si="400"/>
        <v>0</v>
      </c>
      <c r="R592" s="26">
        <f t="shared" si="400"/>
        <v>0</v>
      </c>
      <c r="S592" s="26">
        <f t="shared" si="400"/>
        <v>0</v>
      </c>
      <c r="T592" s="112">
        <f t="shared" si="400"/>
        <v>0</v>
      </c>
      <c r="U592" s="99">
        <f>SUM(I592:T592)</f>
        <v>0</v>
      </c>
      <c r="V592" s="57"/>
      <c r="W592" s="57"/>
      <c r="X592" s="57"/>
      <c r="Y592" s="43"/>
      <c r="Z592" s="57"/>
      <c r="AA592" s="57"/>
      <c r="AB592" s="57"/>
    </row>
    <row r="593" spans="2:28" ht="16.8" customHeight="1" x14ac:dyDescent="0.2">
      <c r="B593" s="142"/>
      <c r="C593" s="161"/>
      <c r="D593" s="161"/>
      <c r="E593" s="172"/>
      <c r="F593" s="64" t="s">
        <v>50</v>
      </c>
      <c r="G593" s="31"/>
      <c r="H593" s="65" t="s">
        <v>32</v>
      </c>
      <c r="I593" s="24">
        <f>INT(SUM(I590,I592))</f>
        <v>0</v>
      </c>
      <c r="J593" s="68">
        <f>INT(SUM(J590,J592))</f>
        <v>0</v>
      </c>
      <c r="K593" s="68">
        <f t="shared" ref="K593:T593" si="401">INT(SUM(K590,K592))</f>
        <v>0</v>
      </c>
      <c r="L593" s="68">
        <f t="shared" si="401"/>
        <v>0</v>
      </c>
      <c r="M593" s="68">
        <f t="shared" si="401"/>
        <v>0</v>
      </c>
      <c r="N593" s="68">
        <f t="shared" si="401"/>
        <v>0</v>
      </c>
      <c r="O593" s="68">
        <f t="shared" si="401"/>
        <v>0</v>
      </c>
      <c r="P593" s="68">
        <f t="shared" si="401"/>
        <v>0</v>
      </c>
      <c r="Q593" s="68">
        <f t="shared" si="401"/>
        <v>0</v>
      </c>
      <c r="R593" s="68">
        <f t="shared" si="401"/>
        <v>0</v>
      </c>
      <c r="S593" s="68">
        <f t="shared" si="401"/>
        <v>0</v>
      </c>
      <c r="T593" s="110">
        <f t="shared" si="401"/>
        <v>0</v>
      </c>
      <c r="U593" s="69">
        <f>SUM(I593:T593)</f>
        <v>0</v>
      </c>
      <c r="V593" s="54"/>
      <c r="W593" s="54"/>
      <c r="X593" s="54"/>
      <c r="Y593" s="16"/>
      <c r="Z593" s="54">
        <f>SUM(K593:T593)</f>
        <v>0</v>
      </c>
      <c r="AA593" s="54">
        <f>U593</f>
        <v>0</v>
      </c>
      <c r="AB593" s="54">
        <f>Z593+AA593</f>
        <v>0</v>
      </c>
    </row>
    <row r="594" spans="2:28" ht="16.8" customHeight="1" x14ac:dyDescent="0.2">
      <c r="B594" s="142"/>
      <c r="C594" s="162"/>
      <c r="D594" s="162"/>
      <c r="E594" s="173"/>
      <c r="F594" s="70" t="s">
        <v>51</v>
      </c>
      <c r="G594" s="33"/>
      <c r="H594" s="71"/>
      <c r="I594" s="93"/>
      <c r="J594" s="74"/>
      <c r="K594" s="74"/>
      <c r="L594" s="74"/>
      <c r="M594" s="74"/>
      <c r="N594" s="74"/>
      <c r="O594" s="74"/>
      <c r="P594" s="74"/>
      <c r="Q594" s="74"/>
      <c r="R594" s="74"/>
      <c r="S594" s="74"/>
      <c r="T594" s="111"/>
      <c r="U594" s="108"/>
      <c r="V594" s="54"/>
      <c r="W594" s="54"/>
      <c r="X594" s="54"/>
      <c r="Y594" s="16"/>
      <c r="Z594" s="54"/>
      <c r="AA594" s="54"/>
      <c r="AB594" s="54"/>
    </row>
    <row r="595" spans="2:28" ht="16.8" customHeight="1" x14ac:dyDescent="0.2">
      <c r="B595" s="142">
        <f t="shared" ref="B595" si="402">B590+1</f>
        <v>66</v>
      </c>
      <c r="C595" s="160" t="s">
        <v>122</v>
      </c>
      <c r="D595" s="160" t="s">
        <v>46</v>
      </c>
      <c r="E595" s="166" t="s">
        <v>47</v>
      </c>
      <c r="F595" s="167"/>
      <c r="G595" s="32"/>
      <c r="H595" s="21" t="s">
        <v>25</v>
      </c>
      <c r="I595" s="22">
        <f>$G595</f>
        <v>0</v>
      </c>
      <c r="J595" s="23">
        <f t="shared" ref="J595:T595" si="403">$G595</f>
        <v>0</v>
      </c>
      <c r="K595" s="23">
        <f t="shared" si="403"/>
        <v>0</v>
      </c>
      <c r="L595" s="23">
        <f t="shared" si="403"/>
        <v>0</v>
      </c>
      <c r="M595" s="23">
        <f t="shared" si="403"/>
        <v>0</v>
      </c>
      <c r="N595" s="23">
        <f t="shared" si="403"/>
        <v>0</v>
      </c>
      <c r="O595" s="23">
        <f t="shared" si="403"/>
        <v>0</v>
      </c>
      <c r="P595" s="23">
        <f t="shared" si="403"/>
        <v>0</v>
      </c>
      <c r="Q595" s="23">
        <f t="shared" si="403"/>
        <v>0</v>
      </c>
      <c r="R595" s="23">
        <f t="shared" si="403"/>
        <v>0</v>
      </c>
      <c r="S595" s="23">
        <f t="shared" si="403"/>
        <v>0</v>
      </c>
      <c r="T595" s="104">
        <f t="shared" si="403"/>
        <v>0</v>
      </c>
      <c r="U595" s="97">
        <f>SUM(I595:T595)</f>
        <v>0</v>
      </c>
      <c r="V595" s="55"/>
      <c r="W595" s="55"/>
      <c r="X595" s="55"/>
      <c r="Y595" s="18"/>
      <c r="Z595" s="55"/>
      <c r="AA595" s="55"/>
      <c r="AB595" s="55"/>
    </row>
    <row r="596" spans="2:28" ht="16.8" customHeight="1" x14ac:dyDescent="0.2">
      <c r="B596" s="142"/>
      <c r="C596" s="161"/>
      <c r="D596" s="161"/>
      <c r="E596" s="168" t="s">
        <v>148</v>
      </c>
      <c r="F596" s="169"/>
      <c r="G596" s="39">
        <v>15</v>
      </c>
      <c r="H596" s="15" t="s">
        <v>39</v>
      </c>
      <c r="I596" s="24">
        <v>6</v>
      </c>
      <c r="J596" s="25">
        <v>9</v>
      </c>
      <c r="K596" s="25">
        <v>12</v>
      </c>
      <c r="L596" s="25">
        <v>16</v>
      </c>
      <c r="M596" s="25">
        <v>17</v>
      </c>
      <c r="N596" s="25">
        <v>17</v>
      </c>
      <c r="O596" s="25">
        <v>9</v>
      </c>
      <c r="P596" s="25">
        <v>7</v>
      </c>
      <c r="Q596" s="25">
        <v>5</v>
      </c>
      <c r="R596" s="25">
        <v>7</v>
      </c>
      <c r="S596" s="25">
        <v>5</v>
      </c>
      <c r="T596" s="101">
        <v>6</v>
      </c>
      <c r="U596" s="107">
        <f>SUM(I596:T596)</f>
        <v>116</v>
      </c>
      <c r="V596" s="54">
        <f>SUM(K596:T596)</f>
        <v>101</v>
      </c>
      <c r="W596" s="54">
        <f>U596</f>
        <v>116</v>
      </c>
      <c r="X596" s="54">
        <f>V596+W596</f>
        <v>217</v>
      </c>
      <c r="Y596" s="16"/>
      <c r="Z596" s="54"/>
      <c r="AA596" s="54"/>
      <c r="AB596" s="54"/>
    </row>
    <row r="597" spans="2:28" ht="16.8" customHeight="1" x14ac:dyDescent="0.2">
      <c r="B597" s="142"/>
      <c r="C597" s="161"/>
      <c r="D597" s="161"/>
      <c r="E597" s="172" t="s">
        <v>48</v>
      </c>
      <c r="F597" s="63" t="s">
        <v>49</v>
      </c>
      <c r="G597" s="51"/>
      <c r="H597" s="15" t="s">
        <v>31</v>
      </c>
      <c r="I597" s="38">
        <f>ROUNDDOWN(IF(I596&gt;120,IF(I596&gt;300,120*$G597+180*$G598+(I596-300)*$G599,120*$G597+(I596-120)*$G598),I596*$G597),2)</f>
        <v>0</v>
      </c>
      <c r="J597" s="26">
        <f t="shared" ref="J597:T597" si="404">ROUNDDOWN(IF(J596&gt;120,IF(J596&gt;300,120*$G597+180*$G598+(J596-300)*$G599,120*$G597+(J596-120)*$G598),J596*$G597),2)</f>
        <v>0</v>
      </c>
      <c r="K597" s="26">
        <f t="shared" si="404"/>
        <v>0</v>
      </c>
      <c r="L597" s="26">
        <f t="shared" si="404"/>
        <v>0</v>
      </c>
      <c r="M597" s="26">
        <f t="shared" si="404"/>
        <v>0</v>
      </c>
      <c r="N597" s="26">
        <f t="shared" si="404"/>
        <v>0</v>
      </c>
      <c r="O597" s="26">
        <f t="shared" si="404"/>
        <v>0</v>
      </c>
      <c r="P597" s="26">
        <f t="shared" si="404"/>
        <v>0</v>
      </c>
      <c r="Q597" s="26">
        <f t="shared" si="404"/>
        <v>0</v>
      </c>
      <c r="R597" s="26">
        <f t="shared" si="404"/>
        <v>0</v>
      </c>
      <c r="S597" s="26">
        <f t="shared" si="404"/>
        <v>0</v>
      </c>
      <c r="T597" s="112">
        <f t="shared" si="404"/>
        <v>0</v>
      </c>
      <c r="U597" s="99">
        <f>SUM(I597:T597)</f>
        <v>0</v>
      </c>
      <c r="V597" s="57"/>
      <c r="W597" s="57"/>
      <c r="X597" s="57"/>
      <c r="Y597" s="43"/>
      <c r="Z597" s="57"/>
      <c r="AA597" s="57"/>
      <c r="AB597" s="57"/>
    </row>
    <row r="598" spans="2:28" ht="16.8" customHeight="1" x14ac:dyDescent="0.2">
      <c r="B598" s="142"/>
      <c r="C598" s="161"/>
      <c r="D598" s="161"/>
      <c r="E598" s="172"/>
      <c r="F598" s="64" t="s">
        <v>50</v>
      </c>
      <c r="G598" s="31"/>
      <c r="H598" s="65" t="s">
        <v>32</v>
      </c>
      <c r="I598" s="24">
        <f>INT(SUM(I595,I597))</f>
        <v>0</v>
      </c>
      <c r="J598" s="68">
        <f>INT(SUM(J595,J597))</f>
        <v>0</v>
      </c>
      <c r="K598" s="68">
        <f t="shared" ref="K598:T598" si="405">INT(SUM(K595,K597))</f>
        <v>0</v>
      </c>
      <c r="L598" s="68">
        <f t="shared" si="405"/>
        <v>0</v>
      </c>
      <c r="M598" s="68">
        <f t="shared" si="405"/>
        <v>0</v>
      </c>
      <c r="N598" s="68">
        <f t="shared" si="405"/>
        <v>0</v>
      </c>
      <c r="O598" s="68">
        <f t="shared" si="405"/>
        <v>0</v>
      </c>
      <c r="P598" s="68">
        <f t="shared" si="405"/>
        <v>0</v>
      </c>
      <c r="Q598" s="68">
        <f t="shared" si="405"/>
        <v>0</v>
      </c>
      <c r="R598" s="68">
        <f t="shared" si="405"/>
        <v>0</v>
      </c>
      <c r="S598" s="68">
        <f t="shared" si="405"/>
        <v>0</v>
      </c>
      <c r="T598" s="110">
        <f t="shared" si="405"/>
        <v>0</v>
      </c>
      <c r="U598" s="69">
        <f>SUM(I598:T598)</f>
        <v>0</v>
      </c>
      <c r="V598" s="54"/>
      <c r="W598" s="54"/>
      <c r="X598" s="54"/>
      <c r="Y598" s="16"/>
      <c r="Z598" s="54">
        <f>SUM(K598:T598)</f>
        <v>0</v>
      </c>
      <c r="AA598" s="54">
        <f>U598</f>
        <v>0</v>
      </c>
      <c r="AB598" s="54">
        <f>Z598+AA598</f>
        <v>0</v>
      </c>
    </row>
    <row r="599" spans="2:28" ht="16.8" customHeight="1" x14ac:dyDescent="0.2">
      <c r="B599" s="142"/>
      <c r="C599" s="162"/>
      <c r="D599" s="162"/>
      <c r="E599" s="173"/>
      <c r="F599" s="70" t="s">
        <v>51</v>
      </c>
      <c r="G599" s="33"/>
      <c r="H599" s="71"/>
      <c r="I599" s="93"/>
      <c r="J599" s="74"/>
      <c r="K599" s="74"/>
      <c r="L599" s="74"/>
      <c r="M599" s="74"/>
      <c r="N599" s="74"/>
      <c r="O599" s="74"/>
      <c r="P599" s="74"/>
      <c r="Q599" s="74"/>
      <c r="R599" s="74"/>
      <c r="S599" s="74"/>
      <c r="T599" s="111"/>
      <c r="U599" s="108"/>
      <c r="V599" s="54"/>
      <c r="W599" s="54"/>
      <c r="X599" s="54"/>
      <c r="Y599" s="16"/>
      <c r="Z599" s="54"/>
      <c r="AA599" s="54"/>
      <c r="AB599" s="54"/>
    </row>
    <row r="600" spans="2:28" ht="16.8" customHeight="1" x14ac:dyDescent="0.2">
      <c r="B600" s="142">
        <f t="shared" ref="B600:B625" si="406">B595+1</f>
        <v>67</v>
      </c>
      <c r="C600" s="160" t="s">
        <v>123</v>
      </c>
      <c r="D600" s="160" t="s">
        <v>46</v>
      </c>
      <c r="E600" s="166" t="s">
        <v>47</v>
      </c>
      <c r="F600" s="167"/>
      <c r="G600" s="32"/>
      <c r="H600" s="21" t="s">
        <v>25</v>
      </c>
      <c r="I600" s="22">
        <f>$G600</f>
        <v>0</v>
      </c>
      <c r="J600" s="23">
        <f t="shared" ref="J600:T600" si="407">$G600</f>
        <v>0</v>
      </c>
      <c r="K600" s="23">
        <f t="shared" si="407"/>
        <v>0</v>
      </c>
      <c r="L600" s="23">
        <f t="shared" si="407"/>
        <v>0</v>
      </c>
      <c r="M600" s="23">
        <f t="shared" si="407"/>
        <v>0</v>
      </c>
      <c r="N600" s="23">
        <f t="shared" si="407"/>
        <v>0</v>
      </c>
      <c r="O600" s="23">
        <f t="shared" si="407"/>
        <v>0</v>
      </c>
      <c r="P600" s="23">
        <f t="shared" si="407"/>
        <v>0</v>
      </c>
      <c r="Q600" s="23">
        <f t="shared" si="407"/>
        <v>0</v>
      </c>
      <c r="R600" s="23">
        <f t="shared" si="407"/>
        <v>0</v>
      </c>
      <c r="S600" s="23">
        <f t="shared" si="407"/>
        <v>0</v>
      </c>
      <c r="T600" s="104">
        <f t="shared" si="407"/>
        <v>0</v>
      </c>
      <c r="U600" s="97">
        <f>SUM(I600:T600)</f>
        <v>0</v>
      </c>
      <c r="V600" s="55"/>
      <c r="W600" s="55"/>
      <c r="X600" s="55"/>
      <c r="Y600" s="18"/>
      <c r="Z600" s="55"/>
      <c r="AA600" s="55"/>
      <c r="AB600" s="55"/>
    </row>
    <row r="601" spans="2:28" ht="16.8" customHeight="1" x14ac:dyDescent="0.2">
      <c r="B601" s="142"/>
      <c r="C601" s="161"/>
      <c r="D601" s="161"/>
      <c r="E601" s="168" t="s">
        <v>148</v>
      </c>
      <c r="F601" s="169"/>
      <c r="G601" s="39">
        <v>30</v>
      </c>
      <c r="H601" s="15" t="s">
        <v>39</v>
      </c>
      <c r="I601" s="24">
        <v>46</v>
      </c>
      <c r="J601" s="25">
        <v>52</v>
      </c>
      <c r="K601" s="25">
        <v>78</v>
      </c>
      <c r="L601" s="25">
        <v>96</v>
      </c>
      <c r="M601" s="25">
        <v>92</v>
      </c>
      <c r="N601" s="25">
        <v>98</v>
      </c>
      <c r="O601" s="25">
        <v>46</v>
      </c>
      <c r="P601" s="25">
        <v>41</v>
      </c>
      <c r="Q601" s="25">
        <v>41</v>
      </c>
      <c r="R601" s="25">
        <v>50</v>
      </c>
      <c r="S601" s="25">
        <v>42</v>
      </c>
      <c r="T601" s="101">
        <v>41</v>
      </c>
      <c r="U601" s="107">
        <f>SUM(I601:T601)</f>
        <v>723</v>
      </c>
      <c r="V601" s="54">
        <f>SUM(K601:T601)</f>
        <v>625</v>
      </c>
      <c r="W601" s="54">
        <f>U601</f>
        <v>723</v>
      </c>
      <c r="X601" s="54">
        <f>V601+W601</f>
        <v>1348</v>
      </c>
      <c r="Y601" s="16"/>
      <c r="Z601" s="54"/>
      <c r="AA601" s="54"/>
      <c r="AB601" s="54"/>
    </row>
    <row r="602" spans="2:28" ht="16.8" customHeight="1" x14ac:dyDescent="0.2">
      <c r="B602" s="142"/>
      <c r="C602" s="161"/>
      <c r="D602" s="161"/>
      <c r="E602" s="172" t="s">
        <v>48</v>
      </c>
      <c r="F602" s="63" t="s">
        <v>49</v>
      </c>
      <c r="G602" s="51"/>
      <c r="H602" s="15" t="s">
        <v>31</v>
      </c>
      <c r="I602" s="38">
        <f>ROUNDDOWN(IF(I601&gt;120,IF(I601&gt;300,120*$G602+180*$G603+(I601-300)*$G604,120*$G602+(I601-120)*$G603),I601*$G602),2)</f>
        <v>0</v>
      </c>
      <c r="J602" s="26">
        <f t="shared" ref="J602:T602" si="408">ROUNDDOWN(IF(J601&gt;120,IF(J601&gt;300,120*$G602+180*$G603+(J601-300)*$G604,120*$G602+(J601-120)*$G603),J601*$G602),2)</f>
        <v>0</v>
      </c>
      <c r="K602" s="26">
        <f t="shared" si="408"/>
        <v>0</v>
      </c>
      <c r="L602" s="26">
        <f t="shared" si="408"/>
        <v>0</v>
      </c>
      <c r="M602" s="26">
        <f t="shared" si="408"/>
        <v>0</v>
      </c>
      <c r="N602" s="26">
        <f t="shared" si="408"/>
        <v>0</v>
      </c>
      <c r="O602" s="26">
        <f t="shared" si="408"/>
        <v>0</v>
      </c>
      <c r="P602" s="26">
        <f t="shared" si="408"/>
        <v>0</v>
      </c>
      <c r="Q602" s="26">
        <f t="shared" si="408"/>
        <v>0</v>
      </c>
      <c r="R602" s="26">
        <f t="shared" si="408"/>
        <v>0</v>
      </c>
      <c r="S602" s="26">
        <f t="shared" si="408"/>
        <v>0</v>
      </c>
      <c r="T602" s="112">
        <f t="shared" si="408"/>
        <v>0</v>
      </c>
      <c r="U602" s="99">
        <f>SUM(I602:T602)</f>
        <v>0</v>
      </c>
      <c r="V602" s="57"/>
      <c r="W602" s="57"/>
      <c r="X602" s="57"/>
      <c r="Y602" s="43"/>
      <c r="Z602" s="57"/>
      <c r="AA602" s="57"/>
      <c r="AB602" s="57"/>
    </row>
    <row r="603" spans="2:28" ht="16.8" customHeight="1" x14ac:dyDescent="0.2">
      <c r="B603" s="142"/>
      <c r="C603" s="161"/>
      <c r="D603" s="161"/>
      <c r="E603" s="172"/>
      <c r="F603" s="64" t="s">
        <v>50</v>
      </c>
      <c r="G603" s="31"/>
      <c r="H603" s="65" t="s">
        <v>32</v>
      </c>
      <c r="I603" s="24">
        <f>INT(SUM(I600,I602))</f>
        <v>0</v>
      </c>
      <c r="J603" s="68">
        <f>INT(SUM(J600,J602))</f>
        <v>0</v>
      </c>
      <c r="K603" s="68">
        <f t="shared" ref="K603:T603" si="409">INT(SUM(K600,K602))</f>
        <v>0</v>
      </c>
      <c r="L603" s="68">
        <f t="shared" si="409"/>
        <v>0</v>
      </c>
      <c r="M603" s="68">
        <f t="shared" si="409"/>
        <v>0</v>
      </c>
      <c r="N603" s="68">
        <f t="shared" si="409"/>
        <v>0</v>
      </c>
      <c r="O603" s="68">
        <f t="shared" si="409"/>
        <v>0</v>
      </c>
      <c r="P603" s="68">
        <f t="shared" si="409"/>
        <v>0</v>
      </c>
      <c r="Q603" s="68">
        <f t="shared" si="409"/>
        <v>0</v>
      </c>
      <c r="R603" s="68">
        <f t="shared" si="409"/>
        <v>0</v>
      </c>
      <c r="S603" s="68">
        <f t="shared" si="409"/>
        <v>0</v>
      </c>
      <c r="T603" s="110">
        <f t="shared" si="409"/>
        <v>0</v>
      </c>
      <c r="U603" s="69">
        <f>SUM(I603:T603)</f>
        <v>0</v>
      </c>
      <c r="V603" s="54"/>
      <c r="W603" s="54"/>
      <c r="X603" s="54"/>
      <c r="Y603" s="16"/>
      <c r="Z603" s="54">
        <f>SUM(K603:T603)</f>
        <v>0</v>
      </c>
      <c r="AA603" s="54">
        <f>U603</f>
        <v>0</v>
      </c>
      <c r="AB603" s="54">
        <f>Z603+AA603</f>
        <v>0</v>
      </c>
    </row>
    <row r="604" spans="2:28" ht="16.8" customHeight="1" x14ac:dyDescent="0.2">
      <c r="B604" s="142"/>
      <c r="C604" s="162"/>
      <c r="D604" s="162"/>
      <c r="E604" s="173"/>
      <c r="F604" s="70" t="s">
        <v>51</v>
      </c>
      <c r="G604" s="33"/>
      <c r="H604" s="71"/>
      <c r="I604" s="93"/>
      <c r="J604" s="74"/>
      <c r="K604" s="74"/>
      <c r="L604" s="74"/>
      <c r="M604" s="74"/>
      <c r="N604" s="74"/>
      <c r="O604" s="74"/>
      <c r="P604" s="74"/>
      <c r="Q604" s="74"/>
      <c r="R604" s="74"/>
      <c r="S604" s="74"/>
      <c r="T604" s="111"/>
      <c r="U604" s="108"/>
      <c r="V604" s="54"/>
      <c r="W604" s="54"/>
      <c r="X604" s="54"/>
      <c r="Y604" s="16"/>
      <c r="Z604" s="54"/>
      <c r="AA604" s="54"/>
      <c r="AB604" s="54"/>
    </row>
    <row r="605" spans="2:28" ht="16.8" customHeight="1" x14ac:dyDescent="0.2">
      <c r="B605" s="142">
        <f t="shared" si="406"/>
        <v>68</v>
      </c>
      <c r="C605" s="160" t="s">
        <v>124</v>
      </c>
      <c r="D605" s="160" t="s">
        <v>46</v>
      </c>
      <c r="E605" s="166" t="s">
        <v>47</v>
      </c>
      <c r="F605" s="167"/>
      <c r="G605" s="32"/>
      <c r="H605" s="21" t="s">
        <v>25</v>
      </c>
      <c r="I605" s="22">
        <f>$G605</f>
        <v>0</v>
      </c>
      <c r="J605" s="23">
        <f t="shared" ref="J605:T605" si="410">$G605</f>
        <v>0</v>
      </c>
      <c r="K605" s="23">
        <f t="shared" si="410"/>
        <v>0</v>
      </c>
      <c r="L605" s="23">
        <f t="shared" si="410"/>
        <v>0</v>
      </c>
      <c r="M605" s="23">
        <f t="shared" si="410"/>
        <v>0</v>
      </c>
      <c r="N605" s="23">
        <f t="shared" si="410"/>
        <v>0</v>
      </c>
      <c r="O605" s="23">
        <f t="shared" si="410"/>
        <v>0</v>
      </c>
      <c r="P605" s="23">
        <f t="shared" si="410"/>
        <v>0</v>
      </c>
      <c r="Q605" s="23">
        <f t="shared" si="410"/>
        <v>0</v>
      </c>
      <c r="R605" s="23">
        <f t="shared" si="410"/>
        <v>0</v>
      </c>
      <c r="S605" s="23">
        <f t="shared" si="410"/>
        <v>0</v>
      </c>
      <c r="T605" s="104">
        <f t="shared" si="410"/>
        <v>0</v>
      </c>
      <c r="U605" s="97">
        <f>SUM(I605:T605)</f>
        <v>0</v>
      </c>
      <c r="V605" s="55"/>
      <c r="W605" s="55"/>
      <c r="X605" s="55"/>
      <c r="Y605" s="18"/>
      <c r="Z605" s="55"/>
      <c r="AA605" s="55"/>
      <c r="AB605" s="55"/>
    </row>
    <row r="606" spans="2:28" ht="16.8" customHeight="1" x14ac:dyDescent="0.2">
      <c r="B606" s="142"/>
      <c r="C606" s="161"/>
      <c r="D606" s="161"/>
      <c r="E606" s="174" t="s">
        <v>148</v>
      </c>
      <c r="F606" s="175"/>
      <c r="G606" s="39">
        <v>30</v>
      </c>
      <c r="H606" s="15" t="s">
        <v>39</v>
      </c>
      <c r="I606" s="24">
        <v>613</v>
      </c>
      <c r="J606" s="25">
        <v>572</v>
      </c>
      <c r="K606" s="25">
        <v>572</v>
      </c>
      <c r="L606" s="25">
        <v>624</v>
      </c>
      <c r="M606" s="25">
        <v>552</v>
      </c>
      <c r="N606" s="25">
        <v>613</v>
      </c>
      <c r="O606" s="25">
        <v>547</v>
      </c>
      <c r="P606" s="25">
        <v>198</v>
      </c>
      <c r="Q606" s="25">
        <v>477</v>
      </c>
      <c r="R606" s="25">
        <v>640</v>
      </c>
      <c r="S606" s="25">
        <v>555</v>
      </c>
      <c r="T606" s="101">
        <v>554</v>
      </c>
      <c r="U606" s="107">
        <f>SUM(I606:T606)</f>
        <v>6517</v>
      </c>
      <c r="V606" s="54">
        <f>SUM(K606:T606)</f>
        <v>5332</v>
      </c>
      <c r="W606" s="54">
        <f>U606</f>
        <v>6517</v>
      </c>
      <c r="X606" s="54">
        <f>V606+W606</f>
        <v>11849</v>
      </c>
      <c r="Y606" s="16"/>
      <c r="Z606" s="54"/>
      <c r="AA606" s="54"/>
      <c r="AB606" s="54"/>
    </row>
    <row r="607" spans="2:28" ht="16.8" customHeight="1" x14ac:dyDescent="0.2">
      <c r="B607" s="142"/>
      <c r="C607" s="161"/>
      <c r="D607" s="161"/>
      <c r="E607" s="172" t="s">
        <v>48</v>
      </c>
      <c r="F607" s="63" t="s">
        <v>49</v>
      </c>
      <c r="G607" s="51"/>
      <c r="H607" s="15" t="s">
        <v>31</v>
      </c>
      <c r="I607" s="58">
        <f>ROUNDDOWN(IF(I606&gt;120,IF(I606&gt;300,120*$G607+180*$G608+(I606-300)*$G609,120*$G607+(I606-120)*$G608),I606*$G607),2)</f>
        <v>0</v>
      </c>
      <c r="J607" s="59">
        <f t="shared" ref="J607:T607" si="411">ROUNDDOWN(IF(J606&gt;120,IF(J606&gt;300,120*$G607+180*$G608+(J606-300)*$G609,120*$G607+(J606-120)*$G608),J606*$G607),2)</f>
        <v>0</v>
      </c>
      <c r="K607" s="59">
        <f t="shared" si="411"/>
        <v>0</v>
      </c>
      <c r="L607" s="26">
        <f t="shared" si="411"/>
        <v>0</v>
      </c>
      <c r="M607" s="26">
        <f t="shared" si="411"/>
        <v>0</v>
      </c>
      <c r="N607" s="26">
        <f t="shared" si="411"/>
        <v>0</v>
      </c>
      <c r="O607" s="26">
        <f t="shared" si="411"/>
        <v>0</v>
      </c>
      <c r="P607" s="59">
        <f t="shared" si="411"/>
        <v>0</v>
      </c>
      <c r="Q607" s="59">
        <f t="shared" si="411"/>
        <v>0</v>
      </c>
      <c r="R607" s="59">
        <f t="shared" si="411"/>
        <v>0</v>
      </c>
      <c r="S607" s="59">
        <f t="shared" si="411"/>
        <v>0</v>
      </c>
      <c r="T607" s="102">
        <f t="shared" si="411"/>
        <v>0</v>
      </c>
      <c r="U607" s="99">
        <f>SUM(I607:T607)</f>
        <v>0</v>
      </c>
      <c r="V607" s="57"/>
      <c r="W607" s="57"/>
      <c r="X607" s="57"/>
      <c r="Y607" s="43"/>
      <c r="Z607" s="57"/>
      <c r="AA607" s="57"/>
      <c r="AB607" s="57"/>
    </row>
    <row r="608" spans="2:28" ht="16.8" customHeight="1" x14ac:dyDescent="0.2">
      <c r="B608" s="142"/>
      <c r="C608" s="161"/>
      <c r="D608" s="161"/>
      <c r="E608" s="172"/>
      <c r="F608" s="64" t="s">
        <v>50</v>
      </c>
      <c r="G608" s="31"/>
      <c r="H608" s="65" t="s">
        <v>32</v>
      </c>
      <c r="I608" s="66">
        <f>INT(SUM(I605,I607))</f>
        <v>0</v>
      </c>
      <c r="J608" s="67">
        <f>INT(SUM(J605,J607))</f>
        <v>0</v>
      </c>
      <c r="K608" s="67">
        <f t="shared" ref="K608:T608" si="412">INT(SUM(K605,K607))</f>
        <v>0</v>
      </c>
      <c r="L608" s="68">
        <f t="shared" si="412"/>
        <v>0</v>
      </c>
      <c r="M608" s="68">
        <f t="shared" si="412"/>
        <v>0</v>
      </c>
      <c r="N608" s="68">
        <f t="shared" si="412"/>
        <v>0</v>
      </c>
      <c r="O608" s="68">
        <f t="shared" si="412"/>
        <v>0</v>
      </c>
      <c r="P608" s="67">
        <f t="shared" si="412"/>
        <v>0</v>
      </c>
      <c r="Q608" s="67">
        <f t="shared" si="412"/>
        <v>0</v>
      </c>
      <c r="R608" s="67">
        <f t="shared" si="412"/>
        <v>0</v>
      </c>
      <c r="S608" s="67">
        <f t="shared" si="412"/>
        <v>0</v>
      </c>
      <c r="T608" s="105">
        <f t="shared" si="412"/>
        <v>0</v>
      </c>
      <c r="U608" s="69">
        <f>SUM(I608:T608)</f>
        <v>0</v>
      </c>
      <c r="V608" s="54"/>
      <c r="W608" s="54"/>
      <c r="X608" s="54"/>
      <c r="Y608" s="16"/>
      <c r="Z608" s="54">
        <f>SUM(K608:T608)</f>
        <v>0</v>
      </c>
      <c r="AA608" s="54">
        <f>U608</f>
        <v>0</v>
      </c>
      <c r="AB608" s="54">
        <f>Z608+AA608</f>
        <v>0</v>
      </c>
    </row>
    <row r="609" spans="2:28" ht="16.8" customHeight="1" x14ac:dyDescent="0.2">
      <c r="B609" s="142"/>
      <c r="C609" s="162"/>
      <c r="D609" s="162"/>
      <c r="E609" s="173"/>
      <c r="F609" s="70" t="s">
        <v>51</v>
      </c>
      <c r="G609" s="33"/>
      <c r="H609" s="71"/>
      <c r="I609" s="72"/>
      <c r="J609" s="73"/>
      <c r="K609" s="73"/>
      <c r="L609" s="74"/>
      <c r="M609" s="74"/>
      <c r="N609" s="74"/>
      <c r="O609" s="74"/>
      <c r="P609" s="73"/>
      <c r="Q609" s="73"/>
      <c r="R609" s="73"/>
      <c r="S609" s="73"/>
      <c r="T609" s="106"/>
      <c r="U609" s="108"/>
      <c r="V609" s="54"/>
      <c r="W609" s="54"/>
      <c r="X609" s="54"/>
      <c r="Y609" s="16"/>
      <c r="Z609" s="54"/>
      <c r="AA609" s="54"/>
      <c r="AB609" s="54"/>
    </row>
    <row r="610" spans="2:28" ht="16.8" customHeight="1" x14ac:dyDescent="0.2">
      <c r="B610" s="142">
        <f t="shared" si="406"/>
        <v>69</v>
      </c>
      <c r="C610" s="160" t="s">
        <v>125</v>
      </c>
      <c r="D610" s="160" t="s">
        <v>46</v>
      </c>
      <c r="E610" s="166" t="s">
        <v>47</v>
      </c>
      <c r="F610" s="167"/>
      <c r="G610" s="32"/>
      <c r="H610" s="21" t="s">
        <v>25</v>
      </c>
      <c r="I610" s="22">
        <f>$G610</f>
        <v>0</v>
      </c>
      <c r="J610" s="23">
        <f t="shared" ref="J610:T610" si="413">$G610</f>
        <v>0</v>
      </c>
      <c r="K610" s="23">
        <f t="shared" si="413"/>
        <v>0</v>
      </c>
      <c r="L610" s="23">
        <f t="shared" si="413"/>
        <v>0</v>
      </c>
      <c r="M610" s="23">
        <f t="shared" si="413"/>
        <v>0</v>
      </c>
      <c r="N610" s="23">
        <f t="shared" si="413"/>
        <v>0</v>
      </c>
      <c r="O610" s="23">
        <f t="shared" si="413"/>
        <v>0</v>
      </c>
      <c r="P610" s="23">
        <f t="shared" si="413"/>
        <v>0</v>
      </c>
      <c r="Q610" s="23">
        <f t="shared" si="413"/>
        <v>0</v>
      </c>
      <c r="R610" s="23">
        <f t="shared" si="413"/>
        <v>0</v>
      </c>
      <c r="S610" s="23">
        <f t="shared" si="413"/>
        <v>0</v>
      </c>
      <c r="T610" s="104">
        <f t="shared" si="413"/>
        <v>0</v>
      </c>
      <c r="U610" s="97">
        <f>SUM(I610:T610)</f>
        <v>0</v>
      </c>
      <c r="V610" s="55"/>
      <c r="W610" s="55"/>
      <c r="X610" s="55"/>
      <c r="Y610" s="18"/>
      <c r="Z610" s="55"/>
      <c r="AA610" s="55"/>
      <c r="AB610" s="55"/>
    </row>
    <row r="611" spans="2:28" ht="16.8" customHeight="1" x14ac:dyDescent="0.2">
      <c r="B611" s="142"/>
      <c r="C611" s="161"/>
      <c r="D611" s="161"/>
      <c r="E611" s="168" t="s">
        <v>148</v>
      </c>
      <c r="F611" s="169"/>
      <c r="G611" s="39">
        <v>15</v>
      </c>
      <c r="H611" s="15" t="s">
        <v>39</v>
      </c>
      <c r="I611" s="24">
        <v>1</v>
      </c>
      <c r="J611" s="25">
        <v>1</v>
      </c>
      <c r="K611" s="25">
        <v>1</v>
      </c>
      <c r="L611" s="25">
        <v>1</v>
      </c>
      <c r="M611" s="25">
        <v>1</v>
      </c>
      <c r="N611" s="25">
        <v>1</v>
      </c>
      <c r="O611" s="25">
        <v>1</v>
      </c>
      <c r="P611" s="25">
        <v>1</v>
      </c>
      <c r="Q611" s="25">
        <v>1</v>
      </c>
      <c r="R611" s="25">
        <v>1</v>
      </c>
      <c r="S611" s="25">
        <v>1</v>
      </c>
      <c r="T611" s="101">
        <v>1</v>
      </c>
      <c r="U611" s="107">
        <f>SUM(I611:T611)</f>
        <v>12</v>
      </c>
      <c r="V611" s="54">
        <f>SUM(K611:T611)</f>
        <v>10</v>
      </c>
      <c r="W611" s="54">
        <f>U611</f>
        <v>12</v>
      </c>
      <c r="X611" s="54">
        <f>V611+W611</f>
        <v>22</v>
      </c>
      <c r="Y611" s="16"/>
      <c r="Z611" s="54"/>
      <c r="AA611" s="54"/>
      <c r="AB611" s="54"/>
    </row>
    <row r="612" spans="2:28" ht="16.8" customHeight="1" x14ac:dyDescent="0.2">
      <c r="B612" s="142"/>
      <c r="C612" s="161"/>
      <c r="D612" s="161"/>
      <c r="E612" s="172" t="s">
        <v>48</v>
      </c>
      <c r="F612" s="63" t="s">
        <v>49</v>
      </c>
      <c r="G612" s="51"/>
      <c r="H612" s="15" t="s">
        <v>31</v>
      </c>
      <c r="I612" s="38">
        <f>ROUNDDOWN(IF(I611&gt;120,IF(I611&gt;300,120*$G612+180*$G613+(I611-300)*$G614,120*$G612+(I611-120)*$G613),I611*$G612),2)</f>
        <v>0</v>
      </c>
      <c r="J612" s="26">
        <f t="shared" ref="J612:T612" si="414">ROUNDDOWN(IF(J611&gt;120,IF(J611&gt;300,120*$G612+180*$G613+(J611-300)*$G614,120*$G612+(J611-120)*$G613),J611*$G612),2)</f>
        <v>0</v>
      </c>
      <c r="K612" s="26">
        <f t="shared" si="414"/>
        <v>0</v>
      </c>
      <c r="L612" s="26">
        <f t="shared" si="414"/>
        <v>0</v>
      </c>
      <c r="M612" s="26">
        <f t="shared" si="414"/>
        <v>0</v>
      </c>
      <c r="N612" s="26">
        <f t="shared" si="414"/>
        <v>0</v>
      </c>
      <c r="O612" s="26">
        <f t="shared" si="414"/>
        <v>0</v>
      </c>
      <c r="P612" s="26">
        <f t="shared" si="414"/>
        <v>0</v>
      </c>
      <c r="Q612" s="26">
        <f t="shared" si="414"/>
        <v>0</v>
      </c>
      <c r="R612" s="26">
        <f t="shared" si="414"/>
        <v>0</v>
      </c>
      <c r="S612" s="26">
        <f t="shared" si="414"/>
        <v>0</v>
      </c>
      <c r="T612" s="112">
        <f t="shared" si="414"/>
        <v>0</v>
      </c>
      <c r="U612" s="99">
        <f>SUM(I612:T612)</f>
        <v>0</v>
      </c>
      <c r="V612" s="57"/>
      <c r="W612" s="57"/>
      <c r="X612" s="57"/>
      <c r="Y612" s="43"/>
      <c r="Z612" s="57"/>
      <c r="AA612" s="57"/>
      <c r="AB612" s="57"/>
    </row>
    <row r="613" spans="2:28" ht="16.8" customHeight="1" x14ac:dyDescent="0.2">
      <c r="B613" s="142"/>
      <c r="C613" s="161"/>
      <c r="D613" s="161"/>
      <c r="E613" s="172"/>
      <c r="F613" s="64" t="s">
        <v>50</v>
      </c>
      <c r="G613" s="31"/>
      <c r="H613" s="65" t="s">
        <v>32</v>
      </c>
      <c r="I613" s="24">
        <f>INT(SUM(I610,I612))</f>
        <v>0</v>
      </c>
      <c r="J613" s="68">
        <f>INT(SUM(J610,J612))</f>
        <v>0</v>
      </c>
      <c r="K613" s="68">
        <f t="shared" ref="K613:T613" si="415">INT(SUM(K610,K612))</f>
        <v>0</v>
      </c>
      <c r="L613" s="68">
        <f t="shared" si="415"/>
        <v>0</v>
      </c>
      <c r="M613" s="68">
        <f t="shared" si="415"/>
        <v>0</v>
      </c>
      <c r="N613" s="68">
        <f t="shared" si="415"/>
        <v>0</v>
      </c>
      <c r="O613" s="68">
        <f t="shared" si="415"/>
        <v>0</v>
      </c>
      <c r="P613" s="68">
        <f t="shared" si="415"/>
        <v>0</v>
      </c>
      <c r="Q613" s="68">
        <f t="shared" si="415"/>
        <v>0</v>
      </c>
      <c r="R613" s="68">
        <f t="shared" si="415"/>
        <v>0</v>
      </c>
      <c r="S613" s="68">
        <f t="shared" si="415"/>
        <v>0</v>
      </c>
      <c r="T613" s="110">
        <f t="shared" si="415"/>
        <v>0</v>
      </c>
      <c r="U613" s="69">
        <f>SUM(I613:T613)</f>
        <v>0</v>
      </c>
      <c r="V613" s="54"/>
      <c r="W613" s="54"/>
      <c r="X613" s="54"/>
      <c r="Y613" s="16"/>
      <c r="Z613" s="54">
        <f>SUM(K613:T613)</f>
        <v>0</v>
      </c>
      <c r="AA613" s="54">
        <f>U613</f>
        <v>0</v>
      </c>
      <c r="AB613" s="54">
        <f>Z613+AA613</f>
        <v>0</v>
      </c>
    </row>
    <row r="614" spans="2:28" ht="16.8" customHeight="1" x14ac:dyDescent="0.2">
      <c r="B614" s="142"/>
      <c r="C614" s="162"/>
      <c r="D614" s="162"/>
      <c r="E614" s="173"/>
      <c r="F614" s="70" t="s">
        <v>51</v>
      </c>
      <c r="G614" s="33"/>
      <c r="H614" s="71"/>
      <c r="I614" s="93"/>
      <c r="J614" s="74"/>
      <c r="K614" s="74"/>
      <c r="L614" s="74"/>
      <c r="M614" s="74"/>
      <c r="N614" s="74"/>
      <c r="O614" s="74"/>
      <c r="P614" s="74"/>
      <c r="Q614" s="74"/>
      <c r="R614" s="74"/>
      <c r="S614" s="74"/>
      <c r="T614" s="111"/>
      <c r="U614" s="108"/>
      <c r="V614" s="54"/>
      <c r="W614" s="54"/>
      <c r="X614" s="54"/>
      <c r="Y614" s="16"/>
      <c r="Z614" s="54"/>
      <c r="AA614" s="54"/>
      <c r="AB614" s="54"/>
    </row>
    <row r="615" spans="2:28" ht="16.8" customHeight="1" x14ac:dyDescent="0.2">
      <c r="B615" s="142">
        <f t="shared" si="406"/>
        <v>70</v>
      </c>
      <c r="C615" s="160" t="s">
        <v>126</v>
      </c>
      <c r="D615" s="160" t="s">
        <v>46</v>
      </c>
      <c r="E615" s="166" t="s">
        <v>47</v>
      </c>
      <c r="F615" s="167"/>
      <c r="G615" s="32"/>
      <c r="H615" s="21" t="s">
        <v>25</v>
      </c>
      <c r="I615" s="22">
        <f>$G615</f>
        <v>0</v>
      </c>
      <c r="J615" s="23">
        <f t="shared" ref="J615:T615" si="416">$G615</f>
        <v>0</v>
      </c>
      <c r="K615" s="23">
        <f t="shared" si="416"/>
        <v>0</v>
      </c>
      <c r="L615" s="23">
        <f t="shared" si="416"/>
        <v>0</v>
      </c>
      <c r="M615" s="23">
        <f t="shared" si="416"/>
        <v>0</v>
      </c>
      <c r="N615" s="23">
        <f t="shared" si="416"/>
        <v>0</v>
      </c>
      <c r="O615" s="23">
        <f t="shared" si="416"/>
        <v>0</v>
      </c>
      <c r="P615" s="23">
        <f t="shared" si="416"/>
        <v>0</v>
      </c>
      <c r="Q615" s="23">
        <f t="shared" si="416"/>
        <v>0</v>
      </c>
      <c r="R615" s="23">
        <f t="shared" si="416"/>
        <v>0</v>
      </c>
      <c r="S615" s="23">
        <f t="shared" si="416"/>
        <v>0</v>
      </c>
      <c r="T615" s="104">
        <f t="shared" si="416"/>
        <v>0</v>
      </c>
      <c r="U615" s="97">
        <f>SUM(I615:T615)</f>
        <v>0</v>
      </c>
      <c r="V615" s="55"/>
      <c r="W615" s="55"/>
      <c r="X615" s="55"/>
      <c r="Y615" s="18"/>
      <c r="Z615" s="55"/>
      <c r="AA615" s="55"/>
      <c r="AB615" s="55"/>
    </row>
    <row r="616" spans="2:28" ht="16.8" customHeight="1" x14ac:dyDescent="0.2">
      <c r="B616" s="142"/>
      <c r="C616" s="161"/>
      <c r="D616" s="161"/>
      <c r="E616" s="168" t="s">
        <v>148</v>
      </c>
      <c r="F616" s="169"/>
      <c r="G616" s="39">
        <v>20</v>
      </c>
      <c r="H616" s="15" t="s">
        <v>39</v>
      </c>
      <c r="I616" s="24">
        <v>38</v>
      </c>
      <c r="J616" s="25">
        <v>38</v>
      </c>
      <c r="K616" s="25">
        <v>39</v>
      </c>
      <c r="L616" s="25">
        <v>44</v>
      </c>
      <c r="M616" s="25">
        <v>45</v>
      </c>
      <c r="N616" s="25">
        <v>46</v>
      </c>
      <c r="O616" s="25">
        <v>34</v>
      </c>
      <c r="P616" s="25">
        <v>35</v>
      </c>
      <c r="Q616" s="25">
        <v>33</v>
      </c>
      <c r="R616" s="25">
        <v>41</v>
      </c>
      <c r="S616" s="25">
        <v>35</v>
      </c>
      <c r="T616" s="101">
        <v>34</v>
      </c>
      <c r="U616" s="107">
        <f>SUM(I616:T616)</f>
        <v>462</v>
      </c>
      <c r="V616" s="54">
        <f>SUM(K616:T616)</f>
        <v>386</v>
      </c>
      <c r="W616" s="54">
        <f>U616</f>
        <v>462</v>
      </c>
      <c r="X616" s="54">
        <f>V616+W616</f>
        <v>848</v>
      </c>
      <c r="Y616" s="16"/>
      <c r="Z616" s="54"/>
      <c r="AA616" s="54"/>
      <c r="AB616" s="54"/>
    </row>
    <row r="617" spans="2:28" ht="16.8" customHeight="1" x14ac:dyDescent="0.2">
      <c r="B617" s="142"/>
      <c r="C617" s="161"/>
      <c r="D617" s="161"/>
      <c r="E617" s="172" t="s">
        <v>48</v>
      </c>
      <c r="F617" s="63" t="s">
        <v>49</v>
      </c>
      <c r="G617" s="51"/>
      <c r="H617" s="15" t="s">
        <v>31</v>
      </c>
      <c r="I617" s="38">
        <f>ROUNDDOWN(IF(I616&gt;120,IF(I616&gt;300,120*$G617+180*$G18+(I616-300)*$G619,120*$G617+(I616-120)*$G618),I616*$G617),2)</f>
        <v>0</v>
      </c>
      <c r="J617" s="26">
        <f t="shared" ref="J617:T617" si="417">ROUNDDOWN(IF(J616&gt;120,IF(J616&gt;300,120*$G617+180*$G18+(J616-300)*$G619,120*$G617+(J616-120)*$G618),J616*$G617),2)</f>
        <v>0</v>
      </c>
      <c r="K617" s="26">
        <f t="shared" si="417"/>
        <v>0</v>
      </c>
      <c r="L617" s="26">
        <f t="shared" si="417"/>
        <v>0</v>
      </c>
      <c r="M617" s="26">
        <f t="shared" si="417"/>
        <v>0</v>
      </c>
      <c r="N617" s="26">
        <f t="shared" si="417"/>
        <v>0</v>
      </c>
      <c r="O617" s="26">
        <f t="shared" si="417"/>
        <v>0</v>
      </c>
      <c r="P617" s="26">
        <f t="shared" si="417"/>
        <v>0</v>
      </c>
      <c r="Q617" s="26">
        <f t="shared" si="417"/>
        <v>0</v>
      </c>
      <c r="R617" s="26">
        <f t="shared" si="417"/>
        <v>0</v>
      </c>
      <c r="S617" s="26">
        <f t="shared" si="417"/>
        <v>0</v>
      </c>
      <c r="T617" s="112">
        <f t="shared" si="417"/>
        <v>0</v>
      </c>
      <c r="U617" s="99">
        <f>SUM(I617:T617)</f>
        <v>0</v>
      </c>
      <c r="V617" s="57"/>
      <c r="W617" s="57"/>
      <c r="X617" s="57"/>
      <c r="Y617" s="43"/>
      <c r="Z617" s="57"/>
      <c r="AA617" s="57"/>
      <c r="AB617" s="57"/>
    </row>
    <row r="618" spans="2:28" ht="16.8" customHeight="1" x14ac:dyDescent="0.2">
      <c r="B618" s="142"/>
      <c r="C618" s="161"/>
      <c r="D618" s="161"/>
      <c r="E618" s="172"/>
      <c r="F618" s="64" t="s">
        <v>50</v>
      </c>
      <c r="G618" s="31"/>
      <c r="H618" s="65" t="s">
        <v>32</v>
      </c>
      <c r="I618" s="24">
        <f>INT(SUM(I615,I617))</f>
        <v>0</v>
      </c>
      <c r="J618" s="68">
        <f>INT(SUM(J615,J617))</f>
        <v>0</v>
      </c>
      <c r="K618" s="68">
        <f t="shared" ref="K618:T618" si="418">INT(SUM(K615,K617))</f>
        <v>0</v>
      </c>
      <c r="L618" s="68">
        <f t="shared" si="418"/>
        <v>0</v>
      </c>
      <c r="M618" s="68">
        <f t="shared" si="418"/>
        <v>0</v>
      </c>
      <c r="N618" s="68">
        <f t="shared" si="418"/>
        <v>0</v>
      </c>
      <c r="O618" s="68">
        <f t="shared" si="418"/>
        <v>0</v>
      </c>
      <c r="P618" s="68">
        <f t="shared" si="418"/>
        <v>0</v>
      </c>
      <c r="Q618" s="68">
        <f t="shared" si="418"/>
        <v>0</v>
      </c>
      <c r="R618" s="68">
        <f t="shared" si="418"/>
        <v>0</v>
      </c>
      <c r="S618" s="68">
        <f t="shared" si="418"/>
        <v>0</v>
      </c>
      <c r="T618" s="110">
        <f t="shared" si="418"/>
        <v>0</v>
      </c>
      <c r="U618" s="69">
        <f>SUM(I618:T618)</f>
        <v>0</v>
      </c>
      <c r="V618" s="54"/>
      <c r="W618" s="54"/>
      <c r="X618" s="54"/>
      <c r="Y618" s="16"/>
      <c r="Z618" s="54">
        <f>SUM(K618:T618)</f>
        <v>0</v>
      </c>
      <c r="AA618" s="54">
        <f>U618</f>
        <v>0</v>
      </c>
      <c r="AB618" s="54">
        <f>Z618+AA618</f>
        <v>0</v>
      </c>
    </row>
    <row r="619" spans="2:28" ht="16.8" customHeight="1" x14ac:dyDescent="0.2">
      <c r="B619" s="142"/>
      <c r="C619" s="162"/>
      <c r="D619" s="162"/>
      <c r="E619" s="173"/>
      <c r="F619" s="70" t="s">
        <v>51</v>
      </c>
      <c r="G619" s="33"/>
      <c r="H619" s="71"/>
      <c r="I619" s="93"/>
      <c r="J619" s="74"/>
      <c r="K619" s="74"/>
      <c r="L619" s="74"/>
      <c r="M619" s="74"/>
      <c r="N619" s="74"/>
      <c r="O619" s="74"/>
      <c r="P619" s="74"/>
      <c r="Q619" s="74"/>
      <c r="R619" s="74"/>
      <c r="S619" s="74"/>
      <c r="T619" s="111"/>
      <c r="U619" s="108"/>
      <c r="V619" s="54"/>
      <c r="W619" s="54"/>
      <c r="X619" s="54"/>
      <c r="Y619" s="16"/>
      <c r="Z619" s="54"/>
      <c r="AA619" s="54"/>
      <c r="AB619" s="54"/>
    </row>
    <row r="620" spans="2:28" ht="16.8" customHeight="1" x14ac:dyDescent="0.2">
      <c r="B620" s="142">
        <f t="shared" si="406"/>
        <v>71</v>
      </c>
      <c r="C620" s="160" t="s">
        <v>127</v>
      </c>
      <c r="D620" s="160" t="s">
        <v>46</v>
      </c>
      <c r="E620" s="166" t="s">
        <v>47</v>
      </c>
      <c r="F620" s="167"/>
      <c r="G620" s="32"/>
      <c r="H620" s="21" t="s">
        <v>25</v>
      </c>
      <c r="I620" s="22">
        <f>$G620</f>
        <v>0</v>
      </c>
      <c r="J620" s="23">
        <f t="shared" ref="J620:T620" si="419">$G620</f>
        <v>0</v>
      </c>
      <c r="K620" s="23">
        <f t="shared" si="419"/>
        <v>0</v>
      </c>
      <c r="L620" s="23">
        <f t="shared" si="419"/>
        <v>0</v>
      </c>
      <c r="M620" s="23">
        <f t="shared" si="419"/>
        <v>0</v>
      </c>
      <c r="N620" s="23">
        <f t="shared" si="419"/>
        <v>0</v>
      </c>
      <c r="O620" s="23">
        <f t="shared" si="419"/>
        <v>0</v>
      </c>
      <c r="P620" s="23">
        <f t="shared" si="419"/>
        <v>0</v>
      </c>
      <c r="Q620" s="23">
        <f t="shared" si="419"/>
        <v>0</v>
      </c>
      <c r="R620" s="23">
        <f t="shared" si="419"/>
        <v>0</v>
      </c>
      <c r="S620" s="23">
        <f t="shared" si="419"/>
        <v>0</v>
      </c>
      <c r="T620" s="104">
        <f t="shared" si="419"/>
        <v>0</v>
      </c>
      <c r="U620" s="97">
        <f>SUM(I620:T620)</f>
        <v>0</v>
      </c>
      <c r="V620" s="55"/>
      <c r="W620" s="55"/>
      <c r="X620" s="55"/>
      <c r="Y620" s="18"/>
      <c r="Z620" s="55"/>
      <c r="AA620" s="55"/>
      <c r="AB620" s="55"/>
    </row>
    <row r="621" spans="2:28" ht="16.8" customHeight="1" x14ac:dyDescent="0.2">
      <c r="B621" s="142"/>
      <c r="C621" s="161"/>
      <c r="D621" s="161"/>
      <c r="E621" s="168" t="s">
        <v>148</v>
      </c>
      <c r="F621" s="169"/>
      <c r="G621" s="39">
        <v>50</v>
      </c>
      <c r="H621" s="15" t="s">
        <v>39</v>
      </c>
      <c r="I621" s="24">
        <v>250</v>
      </c>
      <c r="J621" s="25">
        <v>245</v>
      </c>
      <c r="K621" s="25">
        <v>298</v>
      </c>
      <c r="L621" s="25">
        <v>328</v>
      </c>
      <c r="M621" s="25">
        <v>404</v>
      </c>
      <c r="N621" s="25">
        <v>430</v>
      </c>
      <c r="O621" s="25">
        <v>233</v>
      </c>
      <c r="P621" s="25">
        <v>224</v>
      </c>
      <c r="Q621" s="25">
        <v>212</v>
      </c>
      <c r="R621" s="25">
        <v>262</v>
      </c>
      <c r="S621" s="25">
        <v>227</v>
      </c>
      <c r="T621" s="101">
        <v>226</v>
      </c>
      <c r="U621" s="107">
        <f>SUM(I621:T621)</f>
        <v>3339</v>
      </c>
      <c r="V621" s="54">
        <f>SUM(K621:T621)</f>
        <v>2844</v>
      </c>
      <c r="W621" s="54">
        <f>U621</f>
        <v>3339</v>
      </c>
      <c r="X621" s="54">
        <f>V621+W621</f>
        <v>6183</v>
      </c>
      <c r="Y621" s="16"/>
      <c r="Z621" s="54"/>
      <c r="AA621" s="54"/>
      <c r="AB621" s="54"/>
    </row>
    <row r="622" spans="2:28" ht="16.8" customHeight="1" x14ac:dyDescent="0.2">
      <c r="B622" s="142"/>
      <c r="C622" s="161"/>
      <c r="D622" s="161"/>
      <c r="E622" s="172" t="s">
        <v>48</v>
      </c>
      <c r="F622" s="63" t="s">
        <v>49</v>
      </c>
      <c r="G622" s="51"/>
      <c r="H622" s="15" t="s">
        <v>31</v>
      </c>
      <c r="I622" s="38">
        <f>ROUNDDOWN(IF(I621&gt;120,IF(I621&gt;300,120*$G622+180*$G623+(I621-300)*$G624,120*$G622+(I621-120)*$G623),I621*$G622),2)</f>
        <v>0</v>
      </c>
      <c r="J622" s="26">
        <f t="shared" ref="J622:T622" si="420">ROUNDDOWN(IF(J621&gt;120,IF(J621&gt;300,120*$G622+180*$G623+(J621-300)*$G624,120*$G622+(J621-120)*$G623),J621*$G622),2)</f>
        <v>0</v>
      </c>
      <c r="K622" s="26">
        <f t="shared" si="420"/>
        <v>0</v>
      </c>
      <c r="L622" s="26">
        <f t="shared" si="420"/>
        <v>0</v>
      </c>
      <c r="M622" s="26">
        <f t="shared" si="420"/>
        <v>0</v>
      </c>
      <c r="N622" s="26">
        <f t="shared" si="420"/>
        <v>0</v>
      </c>
      <c r="O622" s="26">
        <f t="shared" si="420"/>
        <v>0</v>
      </c>
      <c r="P622" s="26">
        <f t="shared" si="420"/>
        <v>0</v>
      </c>
      <c r="Q622" s="26">
        <f t="shared" si="420"/>
        <v>0</v>
      </c>
      <c r="R622" s="26">
        <f t="shared" si="420"/>
        <v>0</v>
      </c>
      <c r="S622" s="26">
        <f t="shared" si="420"/>
        <v>0</v>
      </c>
      <c r="T622" s="112">
        <f t="shared" si="420"/>
        <v>0</v>
      </c>
      <c r="U622" s="99">
        <f>SUM(I622:T622)</f>
        <v>0</v>
      </c>
      <c r="V622" s="57"/>
      <c r="W622" s="57"/>
      <c r="X622" s="57"/>
      <c r="Y622" s="43"/>
      <c r="Z622" s="57"/>
      <c r="AA622" s="57"/>
      <c r="AB622" s="57"/>
    </row>
    <row r="623" spans="2:28" ht="16.8" customHeight="1" x14ac:dyDescent="0.2">
      <c r="B623" s="142"/>
      <c r="C623" s="161"/>
      <c r="D623" s="161"/>
      <c r="E623" s="172"/>
      <c r="F623" s="64" t="s">
        <v>50</v>
      </c>
      <c r="G623" s="31"/>
      <c r="H623" s="65" t="s">
        <v>32</v>
      </c>
      <c r="I623" s="24">
        <f>INT(SUM(I620,I622))</f>
        <v>0</v>
      </c>
      <c r="J623" s="68">
        <f>INT(SUM(J620,J622))</f>
        <v>0</v>
      </c>
      <c r="K623" s="68">
        <f t="shared" ref="K623:T623" si="421">INT(SUM(K620,K622))</f>
        <v>0</v>
      </c>
      <c r="L623" s="68">
        <f t="shared" si="421"/>
        <v>0</v>
      </c>
      <c r="M623" s="68">
        <f t="shared" si="421"/>
        <v>0</v>
      </c>
      <c r="N623" s="68">
        <f t="shared" si="421"/>
        <v>0</v>
      </c>
      <c r="O623" s="68">
        <f t="shared" si="421"/>
        <v>0</v>
      </c>
      <c r="P623" s="68">
        <f t="shared" si="421"/>
        <v>0</v>
      </c>
      <c r="Q623" s="68">
        <f t="shared" si="421"/>
        <v>0</v>
      </c>
      <c r="R623" s="68">
        <f t="shared" si="421"/>
        <v>0</v>
      </c>
      <c r="S623" s="68">
        <f t="shared" si="421"/>
        <v>0</v>
      </c>
      <c r="T623" s="110">
        <f t="shared" si="421"/>
        <v>0</v>
      </c>
      <c r="U623" s="69">
        <f>SUM(I623:T623)</f>
        <v>0</v>
      </c>
      <c r="V623" s="54"/>
      <c r="W623" s="54"/>
      <c r="X623" s="54"/>
      <c r="Y623" s="16"/>
      <c r="Z623" s="54">
        <f>SUM(K623:T623)</f>
        <v>0</v>
      </c>
      <c r="AA623" s="54">
        <f>U623</f>
        <v>0</v>
      </c>
      <c r="AB623" s="54">
        <f>Z623+AA623</f>
        <v>0</v>
      </c>
    </row>
    <row r="624" spans="2:28" ht="16.8" customHeight="1" x14ac:dyDescent="0.2">
      <c r="B624" s="142"/>
      <c r="C624" s="162"/>
      <c r="D624" s="162"/>
      <c r="E624" s="173"/>
      <c r="F624" s="70" t="s">
        <v>51</v>
      </c>
      <c r="G624" s="33"/>
      <c r="H624" s="71"/>
      <c r="I624" s="93"/>
      <c r="J624" s="74"/>
      <c r="K624" s="74"/>
      <c r="L624" s="74"/>
      <c r="M624" s="74"/>
      <c r="N624" s="74"/>
      <c r="O624" s="74"/>
      <c r="P624" s="74"/>
      <c r="Q624" s="74"/>
      <c r="R624" s="74"/>
      <c r="S624" s="74"/>
      <c r="T624" s="111"/>
      <c r="U624" s="108"/>
      <c r="V624" s="54"/>
      <c r="W624" s="54"/>
      <c r="X624" s="54"/>
      <c r="Y624" s="16"/>
      <c r="Z624" s="54"/>
      <c r="AA624" s="54"/>
      <c r="AB624" s="54"/>
    </row>
    <row r="625" spans="2:28" ht="16.8" customHeight="1" x14ac:dyDescent="0.2">
      <c r="B625" s="142">
        <f t="shared" si="406"/>
        <v>72</v>
      </c>
      <c r="C625" s="160" t="s">
        <v>128</v>
      </c>
      <c r="D625" s="160" t="s">
        <v>46</v>
      </c>
      <c r="E625" s="166" t="s">
        <v>47</v>
      </c>
      <c r="F625" s="167"/>
      <c r="G625" s="32"/>
      <c r="H625" s="21" t="s">
        <v>25</v>
      </c>
      <c r="I625" s="22">
        <f>$G625</f>
        <v>0</v>
      </c>
      <c r="J625" s="23">
        <f t="shared" ref="J625:T625" si="422">$G625</f>
        <v>0</v>
      </c>
      <c r="K625" s="23">
        <f t="shared" si="422"/>
        <v>0</v>
      </c>
      <c r="L625" s="23">
        <f t="shared" si="422"/>
        <v>0</v>
      </c>
      <c r="M625" s="23">
        <f t="shared" si="422"/>
        <v>0</v>
      </c>
      <c r="N625" s="23">
        <f t="shared" si="422"/>
        <v>0</v>
      </c>
      <c r="O625" s="23">
        <f t="shared" si="422"/>
        <v>0</v>
      </c>
      <c r="P625" s="23">
        <f t="shared" si="422"/>
        <v>0</v>
      </c>
      <c r="Q625" s="23">
        <f t="shared" si="422"/>
        <v>0</v>
      </c>
      <c r="R625" s="23">
        <f t="shared" si="422"/>
        <v>0</v>
      </c>
      <c r="S625" s="23">
        <f t="shared" si="422"/>
        <v>0</v>
      </c>
      <c r="T625" s="104">
        <f t="shared" si="422"/>
        <v>0</v>
      </c>
      <c r="U625" s="97">
        <f>SUM(I625:T625)</f>
        <v>0</v>
      </c>
      <c r="V625" s="55"/>
      <c r="W625" s="55"/>
      <c r="X625" s="55"/>
      <c r="Y625" s="18"/>
      <c r="Z625" s="55"/>
      <c r="AA625" s="55"/>
      <c r="AB625" s="55"/>
    </row>
    <row r="626" spans="2:28" ht="16.8" customHeight="1" x14ac:dyDescent="0.2">
      <c r="B626" s="142"/>
      <c r="C626" s="161"/>
      <c r="D626" s="161"/>
      <c r="E626" s="168" t="s">
        <v>148</v>
      </c>
      <c r="F626" s="169"/>
      <c r="G626" s="39">
        <v>20</v>
      </c>
      <c r="H626" s="15" t="s">
        <v>39</v>
      </c>
      <c r="I626" s="24">
        <v>10</v>
      </c>
      <c r="J626" s="25">
        <v>14</v>
      </c>
      <c r="K626" s="25">
        <v>24</v>
      </c>
      <c r="L626" s="25">
        <v>29</v>
      </c>
      <c r="M626" s="25">
        <v>32</v>
      </c>
      <c r="N626" s="25">
        <v>29</v>
      </c>
      <c r="O626" s="25">
        <v>20</v>
      </c>
      <c r="P626" s="25">
        <v>10</v>
      </c>
      <c r="Q626" s="25">
        <v>6</v>
      </c>
      <c r="R626" s="25">
        <v>7</v>
      </c>
      <c r="S626" s="25">
        <v>6</v>
      </c>
      <c r="T626" s="101">
        <v>7</v>
      </c>
      <c r="U626" s="107">
        <f>SUM(I626:T626)</f>
        <v>194</v>
      </c>
      <c r="V626" s="54">
        <f>SUM(K626:T626)</f>
        <v>170</v>
      </c>
      <c r="W626" s="54">
        <f>U626</f>
        <v>194</v>
      </c>
      <c r="X626" s="54">
        <f>V626+W626</f>
        <v>364</v>
      </c>
      <c r="Y626" s="16"/>
      <c r="Z626" s="54"/>
      <c r="AA626" s="54"/>
      <c r="AB626" s="54"/>
    </row>
    <row r="627" spans="2:28" ht="16.8" customHeight="1" x14ac:dyDescent="0.2">
      <c r="B627" s="142"/>
      <c r="C627" s="161"/>
      <c r="D627" s="161"/>
      <c r="E627" s="172" t="s">
        <v>48</v>
      </c>
      <c r="F627" s="63" t="s">
        <v>49</v>
      </c>
      <c r="G627" s="51"/>
      <c r="H627" s="15" t="s">
        <v>31</v>
      </c>
      <c r="I627" s="58">
        <f>ROUNDDOWN(IF(I626&gt;120,IF(I626&gt;300,120*$G627+180*$G628+(I626-300)*$G629,120*$G627+(I626-120)*$G628),I626*$G627),2)</f>
        <v>0</v>
      </c>
      <c r="J627" s="59">
        <f t="shared" ref="J627:T627" si="423">ROUNDDOWN(IF(J626&gt;120,IF(J626&gt;300,120*$G627+180*$G628+(J626-300)*$G629,120*$G627+(J626-120)*$G628),J626*$G627),2)</f>
        <v>0</v>
      </c>
      <c r="K627" s="59">
        <f t="shared" si="423"/>
        <v>0</v>
      </c>
      <c r="L627" s="26">
        <f t="shared" si="423"/>
        <v>0</v>
      </c>
      <c r="M627" s="26">
        <f t="shared" si="423"/>
        <v>0</v>
      </c>
      <c r="N627" s="26">
        <f t="shared" si="423"/>
        <v>0</v>
      </c>
      <c r="O627" s="26">
        <f t="shared" si="423"/>
        <v>0</v>
      </c>
      <c r="P627" s="59">
        <f t="shared" si="423"/>
        <v>0</v>
      </c>
      <c r="Q627" s="59">
        <f t="shared" si="423"/>
        <v>0</v>
      </c>
      <c r="R627" s="59">
        <f t="shared" si="423"/>
        <v>0</v>
      </c>
      <c r="S627" s="59">
        <f t="shared" si="423"/>
        <v>0</v>
      </c>
      <c r="T627" s="102">
        <f t="shared" si="423"/>
        <v>0</v>
      </c>
      <c r="U627" s="99">
        <f>SUM(I627:T627)</f>
        <v>0</v>
      </c>
      <c r="V627" s="57"/>
      <c r="W627" s="57"/>
      <c r="X627" s="57"/>
      <c r="Y627" s="43"/>
      <c r="Z627" s="57"/>
      <c r="AA627" s="57"/>
      <c r="AB627" s="57"/>
    </row>
    <row r="628" spans="2:28" ht="16.8" customHeight="1" x14ac:dyDescent="0.2">
      <c r="B628" s="142"/>
      <c r="C628" s="161"/>
      <c r="D628" s="161"/>
      <c r="E628" s="172"/>
      <c r="F628" s="64" t="s">
        <v>50</v>
      </c>
      <c r="G628" s="31"/>
      <c r="H628" s="65" t="s">
        <v>32</v>
      </c>
      <c r="I628" s="66">
        <f>INT(SUM(I625,I627))</f>
        <v>0</v>
      </c>
      <c r="J628" s="67">
        <f>INT(SUM(J625,J627))</f>
        <v>0</v>
      </c>
      <c r="K628" s="67">
        <f t="shared" ref="K628:T628" si="424">INT(SUM(K625,K627))</f>
        <v>0</v>
      </c>
      <c r="L628" s="68">
        <f t="shared" si="424"/>
        <v>0</v>
      </c>
      <c r="M628" s="68">
        <f t="shared" si="424"/>
        <v>0</v>
      </c>
      <c r="N628" s="68">
        <f t="shared" si="424"/>
        <v>0</v>
      </c>
      <c r="O628" s="68">
        <f t="shared" si="424"/>
        <v>0</v>
      </c>
      <c r="P628" s="67">
        <f t="shared" si="424"/>
        <v>0</v>
      </c>
      <c r="Q628" s="67">
        <f t="shared" si="424"/>
        <v>0</v>
      </c>
      <c r="R628" s="67">
        <f t="shared" si="424"/>
        <v>0</v>
      </c>
      <c r="S628" s="67">
        <f t="shared" si="424"/>
        <v>0</v>
      </c>
      <c r="T628" s="105">
        <f t="shared" si="424"/>
        <v>0</v>
      </c>
      <c r="U628" s="69">
        <f>SUM(I628:T628)</f>
        <v>0</v>
      </c>
      <c r="V628" s="54"/>
      <c r="W628" s="54"/>
      <c r="X628" s="54"/>
      <c r="Y628" s="16"/>
      <c r="Z628" s="54">
        <f>SUM(K628:T628)</f>
        <v>0</v>
      </c>
      <c r="AA628" s="54">
        <f>U628</f>
        <v>0</v>
      </c>
      <c r="AB628" s="54">
        <f>Z628+AA628</f>
        <v>0</v>
      </c>
    </row>
    <row r="629" spans="2:28" ht="16.8" customHeight="1" x14ac:dyDescent="0.2">
      <c r="B629" s="142"/>
      <c r="C629" s="162"/>
      <c r="D629" s="162"/>
      <c r="E629" s="173"/>
      <c r="F629" s="70" t="s">
        <v>51</v>
      </c>
      <c r="G629" s="33"/>
      <c r="H629" s="71"/>
      <c r="I629" s="72"/>
      <c r="J629" s="73"/>
      <c r="K629" s="73"/>
      <c r="L629" s="74"/>
      <c r="M629" s="74"/>
      <c r="N629" s="74"/>
      <c r="O629" s="74"/>
      <c r="P629" s="73"/>
      <c r="Q629" s="73"/>
      <c r="R629" s="73"/>
      <c r="S629" s="73"/>
      <c r="T629" s="106"/>
      <c r="U629" s="108"/>
      <c r="V629" s="54"/>
      <c r="W629" s="54"/>
      <c r="X629" s="54"/>
      <c r="Y629" s="16"/>
      <c r="Z629" s="54"/>
      <c r="AA629" s="54"/>
      <c r="AB629" s="54"/>
    </row>
    <row r="630" spans="2:28" ht="16.8" customHeight="1" x14ac:dyDescent="0.2">
      <c r="B630" s="142">
        <f t="shared" ref="B630" si="425">B625+1</f>
        <v>73</v>
      </c>
      <c r="C630" s="160" t="s">
        <v>129</v>
      </c>
      <c r="D630" s="160" t="s">
        <v>56</v>
      </c>
      <c r="E630" s="166" t="s">
        <v>57</v>
      </c>
      <c r="F630" s="167"/>
      <c r="G630" s="32"/>
      <c r="H630" s="21" t="s">
        <v>25</v>
      </c>
      <c r="I630" s="22">
        <f>ROUNDDOWN($G630*$G631,2)</f>
        <v>0</v>
      </c>
      <c r="J630" s="23">
        <f t="shared" ref="J630:T630" si="426">ROUNDDOWN($G630*$G631,2)</f>
        <v>0</v>
      </c>
      <c r="K630" s="23">
        <f t="shared" si="426"/>
        <v>0</v>
      </c>
      <c r="L630" s="23">
        <f t="shared" si="426"/>
        <v>0</v>
      </c>
      <c r="M630" s="23">
        <f t="shared" si="426"/>
        <v>0</v>
      </c>
      <c r="N630" s="23">
        <f t="shared" si="426"/>
        <v>0</v>
      </c>
      <c r="O630" s="23">
        <f t="shared" si="426"/>
        <v>0</v>
      </c>
      <c r="P630" s="23">
        <f t="shared" si="426"/>
        <v>0</v>
      </c>
      <c r="Q630" s="23">
        <f t="shared" si="426"/>
        <v>0</v>
      </c>
      <c r="R630" s="23">
        <f t="shared" si="426"/>
        <v>0</v>
      </c>
      <c r="S630" s="23">
        <f t="shared" si="426"/>
        <v>0</v>
      </c>
      <c r="T630" s="104">
        <f t="shared" si="426"/>
        <v>0</v>
      </c>
      <c r="U630" s="97">
        <f>SUM(I630:T630)</f>
        <v>0</v>
      </c>
      <c r="V630" s="55"/>
      <c r="W630" s="55"/>
      <c r="X630" s="55"/>
      <c r="Y630" s="18"/>
      <c r="Z630" s="55"/>
      <c r="AA630" s="55"/>
      <c r="AB630" s="55"/>
    </row>
    <row r="631" spans="2:28" ht="16.8" customHeight="1" x14ac:dyDescent="0.2">
      <c r="B631" s="142"/>
      <c r="C631" s="161"/>
      <c r="D631" s="161"/>
      <c r="E631" s="168" t="s">
        <v>149</v>
      </c>
      <c r="F631" s="169"/>
      <c r="G631" s="39">
        <v>20</v>
      </c>
      <c r="H631" s="15" t="s">
        <v>39</v>
      </c>
      <c r="I631" s="24">
        <v>556</v>
      </c>
      <c r="J631" s="25">
        <v>556</v>
      </c>
      <c r="K631" s="25">
        <v>574</v>
      </c>
      <c r="L631" s="25">
        <v>611</v>
      </c>
      <c r="M631" s="25">
        <v>679</v>
      </c>
      <c r="N631" s="25">
        <v>1003</v>
      </c>
      <c r="O631" s="25">
        <v>785</v>
      </c>
      <c r="P631" s="25">
        <v>513</v>
      </c>
      <c r="Q631" s="25">
        <v>484</v>
      </c>
      <c r="R631" s="25">
        <v>583</v>
      </c>
      <c r="S631" s="25">
        <v>477</v>
      </c>
      <c r="T631" s="101">
        <v>495</v>
      </c>
      <c r="U631" s="107">
        <f>SUM(I631:T631)</f>
        <v>7316</v>
      </c>
      <c r="V631" s="54">
        <f>SUM(K631:T631)</f>
        <v>6204</v>
      </c>
      <c r="W631" s="54">
        <f>U631</f>
        <v>7316</v>
      </c>
      <c r="X631" s="54">
        <f>V631+W631</f>
        <v>13520</v>
      </c>
      <c r="Y631" s="16"/>
      <c r="Z631" s="54"/>
      <c r="AA631" s="54"/>
      <c r="AB631" s="54"/>
    </row>
    <row r="632" spans="2:28" ht="16.8" customHeight="1" x14ac:dyDescent="0.2">
      <c r="B632" s="142"/>
      <c r="C632" s="161"/>
      <c r="D632" s="161"/>
      <c r="E632" s="172" t="s">
        <v>48</v>
      </c>
      <c r="F632" s="63" t="s">
        <v>49</v>
      </c>
      <c r="G632" s="51"/>
      <c r="H632" s="15" t="s">
        <v>31</v>
      </c>
      <c r="I632" s="58">
        <f>ROUNDDOWN(IF(I631&gt;120,IF(I631&gt;300,120*$G632+180*$G633+(I631-300)*$G634,120*$G632+(I631-120)*$G633),I631*$G632),2)</f>
        <v>0</v>
      </c>
      <c r="J632" s="59">
        <f t="shared" ref="J632:T632" si="427">ROUNDDOWN(IF(J631&gt;120,IF(J631&gt;300,120*$G632+180*$G633+(J631-300)*$G634,120*$G632+(J631-120)*$G633),J631*$G632),2)</f>
        <v>0</v>
      </c>
      <c r="K632" s="59">
        <f t="shared" si="427"/>
        <v>0</v>
      </c>
      <c r="L632" s="26">
        <f t="shared" si="427"/>
        <v>0</v>
      </c>
      <c r="M632" s="26">
        <f t="shared" si="427"/>
        <v>0</v>
      </c>
      <c r="N632" s="26">
        <f t="shared" si="427"/>
        <v>0</v>
      </c>
      <c r="O632" s="26">
        <f t="shared" si="427"/>
        <v>0</v>
      </c>
      <c r="P632" s="59">
        <f t="shared" si="427"/>
        <v>0</v>
      </c>
      <c r="Q632" s="59">
        <f t="shared" si="427"/>
        <v>0</v>
      </c>
      <c r="R632" s="59">
        <f t="shared" si="427"/>
        <v>0</v>
      </c>
      <c r="S632" s="59">
        <f t="shared" si="427"/>
        <v>0</v>
      </c>
      <c r="T632" s="102">
        <f t="shared" si="427"/>
        <v>0</v>
      </c>
      <c r="U632" s="99">
        <f>SUM(I632:T632)</f>
        <v>0</v>
      </c>
      <c r="V632" s="57"/>
      <c r="W632" s="57"/>
      <c r="X632" s="57"/>
      <c r="Y632" s="43"/>
      <c r="Z632" s="57"/>
      <c r="AA632" s="57"/>
      <c r="AB632" s="57"/>
    </row>
    <row r="633" spans="2:28" ht="16.8" customHeight="1" x14ac:dyDescent="0.2">
      <c r="B633" s="142"/>
      <c r="C633" s="161"/>
      <c r="D633" s="161"/>
      <c r="E633" s="172"/>
      <c r="F633" s="64" t="s">
        <v>50</v>
      </c>
      <c r="G633" s="31"/>
      <c r="H633" s="65" t="s">
        <v>32</v>
      </c>
      <c r="I633" s="66">
        <f>INT(SUM(I630,I632))</f>
        <v>0</v>
      </c>
      <c r="J633" s="67">
        <f>INT(SUM(J630,J632))</f>
        <v>0</v>
      </c>
      <c r="K633" s="67">
        <f t="shared" ref="K633:T633" si="428">INT(SUM(K630,K632))</f>
        <v>0</v>
      </c>
      <c r="L633" s="68">
        <f t="shared" si="428"/>
        <v>0</v>
      </c>
      <c r="M633" s="68">
        <f t="shared" si="428"/>
        <v>0</v>
      </c>
      <c r="N633" s="68">
        <f t="shared" si="428"/>
        <v>0</v>
      </c>
      <c r="O633" s="68">
        <f t="shared" si="428"/>
        <v>0</v>
      </c>
      <c r="P633" s="67">
        <f t="shared" si="428"/>
        <v>0</v>
      </c>
      <c r="Q633" s="67">
        <f t="shared" si="428"/>
        <v>0</v>
      </c>
      <c r="R633" s="67">
        <f t="shared" si="428"/>
        <v>0</v>
      </c>
      <c r="S633" s="67">
        <f t="shared" si="428"/>
        <v>0</v>
      </c>
      <c r="T633" s="105">
        <f t="shared" si="428"/>
        <v>0</v>
      </c>
      <c r="U633" s="69">
        <f>SUM(I633:T633)</f>
        <v>0</v>
      </c>
      <c r="V633" s="54"/>
      <c r="W633" s="54"/>
      <c r="X633" s="54"/>
      <c r="Y633" s="16"/>
      <c r="Z633" s="54">
        <f>SUM(K633:T633)</f>
        <v>0</v>
      </c>
      <c r="AA633" s="54">
        <f>U633</f>
        <v>0</v>
      </c>
      <c r="AB633" s="54">
        <f>Z633+AA633</f>
        <v>0</v>
      </c>
    </row>
    <row r="634" spans="2:28" ht="16.8" customHeight="1" x14ac:dyDescent="0.2">
      <c r="B634" s="142"/>
      <c r="C634" s="162"/>
      <c r="D634" s="162"/>
      <c r="E634" s="173"/>
      <c r="F634" s="70" t="s">
        <v>51</v>
      </c>
      <c r="G634" s="33"/>
      <c r="H634" s="71"/>
      <c r="I634" s="72"/>
      <c r="J634" s="73"/>
      <c r="K634" s="73"/>
      <c r="L634" s="74"/>
      <c r="M634" s="74"/>
      <c r="N634" s="74"/>
      <c r="O634" s="74"/>
      <c r="P634" s="73"/>
      <c r="Q634" s="73"/>
      <c r="R634" s="73"/>
      <c r="S634" s="73"/>
      <c r="T634" s="106"/>
      <c r="U634" s="108"/>
      <c r="V634" s="54"/>
      <c r="W634" s="54"/>
      <c r="X634" s="54"/>
      <c r="Y634" s="16"/>
      <c r="Z634" s="54"/>
      <c r="AA634" s="54"/>
      <c r="AB634" s="54"/>
    </row>
    <row r="635" spans="2:28" ht="16.8" customHeight="1" x14ac:dyDescent="0.2">
      <c r="B635" s="142">
        <f t="shared" ref="B635" si="429">B630+1</f>
        <v>74</v>
      </c>
      <c r="C635" s="160" t="s">
        <v>130</v>
      </c>
      <c r="D635" s="160" t="s">
        <v>56</v>
      </c>
      <c r="E635" s="166" t="s">
        <v>57</v>
      </c>
      <c r="F635" s="167"/>
      <c r="G635" s="32"/>
      <c r="H635" s="21" t="s">
        <v>25</v>
      </c>
      <c r="I635" s="22">
        <f>ROUNDDOWN($G635*$G636,2)</f>
        <v>0</v>
      </c>
      <c r="J635" s="23">
        <f t="shared" ref="J635:T635" si="430">ROUNDDOWN($G635*$G636,2)</f>
        <v>0</v>
      </c>
      <c r="K635" s="23">
        <f t="shared" si="430"/>
        <v>0</v>
      </c>
      <c r="L635" s="23">
        <f t="shared" si="430"/>
        <v>0</v>
      </c>
      <c r="M635" s="23">
        <f t="shared" si="430"/>
        <v>0</v>
      </c>
      <c r="N635" s="23">
        <f t="shared" si="430"/>
        <v>0</v>
      </c>
      <c r="O635" s="23">
        <f t="shared" si="430"/>
        <v>0</v>
      </c>
      <c r="P635" s="23">
        <f t="shared" si="430"/>
        <v>0</v>
      </c>
      <c r="Q635" s="23">
        <f t="shared" si="430"/>
        <v>0</v>
      </c>
      <c r="R635" s="23">
        <f t="shared" si="430"/>
        <v>0</v>
      </c>
      <c r="S635" s="23">
        <f t="shared" si="430"/>
        <v>0</v>
      </c>
      <c r="T635" s="104">
        <f t="shared" si="430"/>
        <v>0</v>
      </c>
      <c r="U635" s="97">
        <f>SUM(I635:T635)</f>
        <v>0</v>
      </c>
      <c r="V635" s="55"/>
      <c r="W635" s="55"/>
      <c r="X635" s="55"/>
      <c r="Y635" s="18"/>
      <c r="Z635" s="55"/>
      <c r="AA635" s="55"/>
      <c r="AB635" s="55"/>
    </row>
    <row r="636" spans="2:28" ht="16.8" customHeight="1" x14ac:dyDescent="0.2">
      <c r="B636" s="142"/>
      <c r="C636" s="161"/>
      <c r="D636" s="161"/>
      <c r="E636" s="168" t="s">
        <v>149</v>
      </c>
      <c r="F636" s="169"/>
      <c r="G636" s="39">
        <v>8</v>
      </c>
      <c r="H636" s="15" t="s">
        <v>39</v>
      </c>
      <c r="I636" s="24">
        <v>212</v>
      </c>
      <c r="J636" s="25">
        <v>201</v>
      </c>
      <c r="K636" s="25">
        <v>220</v>
      </c>
      <c r="L636" s="25">
        <v>303</v>
      </c>
      <c r="M636" s="25">
        <v>408</v>
      </c>
      <c r="N636" s="25">
        <v>379</v>
      </c>
      <c r="O636" s="25">
        <v>202</v>
      </c>
      <c r="P636" s="25">
        <v>197</v>
      </c>
      <c r="Q636" s="25">
        <v>198</v>
      </c>
      <c r="R636" s="25">
        <v>241</v>
      </c>
      <c r="S636" s="25">
        <v>204</v>
      </c>
      <c r="T636" s="101">
        <v>197</v>
      </c>
      <c r="U636" s="107">
        <f>SUM(I636:T636)</f>
        <v>2962</v>
      </c>
      <c r="V636" s="54">
        <f>SUM(K636:T636)</f>
        <v>2549</v>
      </c>
      <c r="W636" s="54">
        <f>U636</f>
        <v>2962</v>
      </c>
      <c r="X636" s="54">
        <f>V636+W636</f>
        <v>5511</v>
      </c>
      <c r="Y636" s="16"/>
      <c r="Z636" s="54"/>
      <c r="AA636" s="54"/>
      <c r="AB636" s="54"/>
    </row>
    <row r="637" spans="2:28" ht="16.8" customHeight="1" x14ac:dyDescent="0.2">
      <c r="B637" s="142"/>
      <c r="C637" s="161"/>
      <c r="D637" s="161"/>
      <c r="E637" s="172" t="s">
        <v>48</v>
      </c>
      <c r="F637" s="63" t="s">
        <v>49</v>
      </c>
      <c r="G637" s="51"/>
      <c r="H637" s="15" t="s">
        <v>31</v>
      </c>
      <c r="I637" s="58">
        <f>ROUNDDOWN(IF(I636&gt;120,IF(I636&gt;300,120*$G637+180*$G638+(I636-300)*$G639,120*$G637+(I636-120)*$G638),I636*$G637),2)</f>
        <v>0</v>
      </c>
      <c r="J637" s="59">
        <f t="shared" ref="J637:T637" si="431">ROUNDDOWN(IF(J636&gt;120,IF(J636&gt;300,120*$G637+180*$G638+(J636-300)*$G639,120*$G637+(J636-120)*$G638),J636*$G637),2)</f>
        <v>0</v>
      </c>
      <c r="K637" s="59">
        <f t="shared" si="431"/>
        <v>0</v>
      </c>
      <c r="L637" s="26">
        <f t="shared" si="431"/>
        <v>0</v>
      </c>
      <c r="M637" s="26">
        <f t="shared" si="431"/>
        <v>0</v>
      </c>
      <c r="N637" s="26">
        <f t="shared" si="431"/>
        <v>0</v>
      </c>
      <c r="O637" s="26">
        <f t="shared" si="431"/>
        <v>0</v>
      </c>
      <c r="P637" s="59">
        <f t="shared" si="431"/>
        <v>0</v>
      </c>
      <c r="Q637" s="59">
        <f t="shared" si="431"/>
        <v>0</v>
      </c>
      <c r="R637" s="59">
        <f t="shared" si="431"/>
        <v>0</v>
      </c>
      <c r="S637" s="59">
        <f t="shared" si="431"/>
        <v>0</v>
      </c>
      <c r="T637" s="102">
        <f t="shared" si="431"/>
        <v>0</v>
      </c>
      <c r="U637" s="99">
        <f>SUM(I637:T637)</f>
        <v>0</v>
      </c>
      <c r="V637" s="57"/>
      <c r="W637" s="57"/>
      <c r="X637" s="57"/>
      <c r="Y637" s="43"/>
      <c r="Z637" s="57"/>
      <c r="AA637" s="57"/>
      <c r="AB637" s="57"/>
    </row>
    <row r="638" spans="2:28" ht="16.8" customHeight="1" x14ac:dyDescent="0.2">
      <c r="B638" s="142"/>
      <c r="C638" s="161"/>
      <c r="D638" s="161"/>
      <c r="E638" s="172"/>
      <c r="F638" s="64" t="s">
        <v>50</v>
      </c>
      <c r="G638" s="31"/>
      <c r="H638" s="65" t="s">
        <v>32</v>
      </c>
      <c r="I638" s="66">
        <f>INT(SUM(I635,I637))</f>
        <v>0</v>
      </c>
      <c r="J638" s="67">
        <f>INT(SUM(J635,J637))</f>
        <v>0</v>
      </c>
      <c r="K638" s="67">
        <f t="shared" ref="K638:T638" si="432">INT(SUM(K635,K637))</f>
        <v>0</v>
      </c>
      <c r="L638" s="68">
        <f t="shared" si="432"/>
        <v>0</v>
      </c>
      <c r="M638" s="68">
        <f t="shared" si="432"/>
        <v>0</v>
      </c>
      <c r="N638" s="68">
        <f t="shared" si="432"/>
        <v>0</v>
      </c>
      <c r="O638" s="68">
        <f t="shared" si="432"/>
        <v>0</v>
      </c>
      <c r="P638" s="67">
        <f t="shared" si="432"/>
        <v>0</v>
      </c>
      <c r="Q638" s="67">
        <f t="shared" si="432"/>
        <v>0</v>
      </c>
      <c r="R638" s="67">
        <f t="shared" si="432"/>
        <v>0</v>
      </c>
      <c r="S638" s="67">
        <f t="shared" si="432"/>
        <v>0</v>
      </c>
      <c r="T638" s="105">
        <f t="shared" si="432"/>
        <v>0</v>
      </c>
      <c r="U638" s="69">
        <f>SUM(I638:T638)</f>
        <v>0</v>
      </c>
      <c r="V638" s="54"/>
      <c r="W638" s="54"/>
      <c r="X638" s="54"/>
      <c r="Y638" s="16"/>
      <c r="Z638" s="54">
        <f>SUM(K638:T638)</f>
        <v>0</v>
      </c>
      <c r="AA638" s="54">
        <f>U638</f>
        <v>0</v>
      </c>
      <c r="AB638" s="54">
        <f>Z638+AA638</f>
        <v>0</v>
      </c>
    </row>
    <row r="639" spans="2:28" ht="16.8" customHeight="1" x14ac:dyDescent="0.2">
      <c r="B639" s="142"/>
      <c r="C639" s="162"/>
      <c r="D639" s="162"/>
      <c r="E639" s="173"/>
      <c r="F639" s="70" t="s">
        <v>51</v>
      </c>
      <c r="G639" s="33"/>
      <c r="H639" s="71"/>
      <c r="I639" s="72"/>
      <c r="J639" s="73"/>
      <c r="K639" s="73"/>
      <c r="L639" s="74"/>
      <c r="M639" s="74"/>
      <c r="N639" s="74"/>
      <c r="O639" s="74"/>
      <c r="P639" s="73"/>
      <c r="Q639" s="73"/>
      <c r="R639" s="73"/>
      <c r="S639" s="73"/>
      <c r="T639" s="106"/>
      <c r="U639" s="108"/>
      <c r="V639" s="54"/>
      <c r="W639" s="54"/>
      <c r="X639" s="54"/>
      <c r="Y639" s="16"/>
      <c r="Z639" s="16"/>
      <c r="AA639" s="16"/>
      <c r="AB639" s="16"/>
    </row>
    <row r="640" spans="2:28" ht="16.8" customHeight="1" x14ac:dyDescent="0.2">
      <c r="C640" s="16"/>
      <c r="D640" s="43"/>
      <c r="E640" s="16"/>
      <c r="F640" s="16"/>
      <c r="G640" s="44"/>
      <c r="H640" s="44"/>
      <c r="I640" s="45"/>
      <c r="J640" s="46"/>
      <c r="K640" s="17"/>
      <c r="L640" s="17"/>
      <c r="M640" s="17"/>
      <c r="N640" s="47"/>
      <c r="O640" s="47"/>
      <c r="P640" s="47"/>
      <c r="Q640" s="47"/>
      <c r="R640" s="47"/>
      <c r="S640" s="47"/>
      <c r="T640" s="47"/>
      <c r="U640" s="16"/>
      <c r="V640" s="54"/>
      <c r="W640" s="54"/>
      <c r="X640" s="54"/>
      <c r="Y640" s="16"/>
      <c r="Z640" s="16"/>
      <c r="AA640" s="16"/>
      <c r="AB640" s="16"/>
    </row>
    <row r="641" spans="3:28" ht="16.8" customHeight="1" x14ac:dyDescent="0.2">
      <c r="C641" s="16"/>
      <c r="D641" s="43"/>
      <c r="E641" s="16"/>
      <c r="F641" s="16"/>
      <c r="G641" s="44"/>
      <c r="H641" s="44"/>
      <c r="I641" s="136" t="s">
        <v>131</v>
      </c>
      <c r="J641" s="136"/>
      <c r="K641" s="78"/>
      <c r="L641" s="78"/>
      <c r="M641" s="136" t="s">
        <v>132</v>
      </c>
      <c r="N641" s="136"/>
      <c r="O641" s="18"/>
      <c r="P641" s="18"/>
      <c r="Q641" s="18"/>
      <c r="R641" s="18"/>
      <c r="S641" s="18"/>
      <c r="T641" s="18"/>
      <c r="U641" s="18"/>
      <c r="V641" s="54"/>
      <c r="W641" s="54"/>
      <c r="X641" s="54"/>
      <c r="Y641" s="16"/>
      <c r="Z641" s="16"/>
      <c r="AA641" s="16"/>
      <c r="AB641" s="16"/>
    </row>
    <row r="642" spans="3:28" ht="16.8" customHeight="1" thickBot="1" x14ac:dyDescent="0.25">
      <c r="C642" s="16"/>
      <c r="D642" s="43"/>
      <c r="E642" s="16"/>
      <c r="F642" s="16"/>
      <c r="G642" s="44"/>
      <c r="H642" s="44"/>
      <c r="I642" s="137" t="s">
        <v>133</v>
      </c>
      <c r="J642" s="137"/>
      <c r="K642" s="79"/>
      <c r="L642" s="79"/>
      <c r="M642" s="137" t="s">
        <v>134</v>
      </c>
      <c r="N642" s="137"/>
      <c r="O642" s="18"/>
      <c r="P642" s="18"/>
      <c r="Q642" s="18"/>
      <c r="R642" s="18"/>
      <c r="S642" s="18"/>
      <c r="T642" s="18"/>
      <c r="U642" s="18"/>
      <c r="V642" s="54"/>
      <c r="W642" s="54"/>
      <c r="X642" s="54"/>
      <c r="Y642" s="16"/>
      <c r="Z642" s="16"/>
      <c r="AA642" s="16"/>
      <c r="AB642" s="16"/>
    </row>
    <row r="643" spans="3:28" ht="16.8" customHeight="1" thickBot="1" x14ac:dyDescent="0.25">
      <c r="C643" s="16"/>
      <c r="D643" s="43"/>
      <c r="E643" s="16"/>
      <c r="F643" s="16"/>
      <c r="G643" s="44"/>
      <c r="H643" s="44"/>
      <c r="I643" s="138">
        <f>Z644</f>
        <v>0</v>
      </c>
      <c r="J643" s="139"/>
      <c r="K643" s="80" t="s">
        <v>135</v>
      </c>
      <c r="L643" s="18"/>
      <c r="M643" s="138">
        <f>AA644</f>
        <v>0</v>
      </c>
      <c r="N643" s="139"/>
      <c r="O643" s="81" t="s">
        <v>135</v>
      </c>
      <c r="P643" s="18"/>
      <c r="Q643" s="18"/>
      <c r="R643" s="18"/>
      <c r="S643" s="18"/>
      <c r="T643" s="18"/>
      <c r="U643" s="18"/>
      <c r="V643" s="54"/>
      <c r="W643" s="54"/>
      <c r="X643" s="54"/>
      <c r="Y643" s="16"/>
      <c r="Z643" s="16"/>
      <c r="AA643" s="16"/>
      <c r="AB643" s="16"/>
    </row>
    <row r="644" spans="3:28" ht="16.8" customHeight="1" x14ac:dyDescent="0.2">
      <c r="C644" s="16"/>
      <c r="D644" s="43"/>
      <c r="E644" s="16"/>
      <c r="F644" s="16"/>
      <c r="G644" s="44"/>
      <c r="H644" s="44"/>
      <c r="I644" s="133" t="s">
        <v>5</v>
      </c>
      <c r="J644" s="133"/>
      <c r="K644" s="82"/>
      <c r="L644" s="18"/>
      <c r="M644" s="140" t="s">
        <v>136</v>
      </c>
      <c r="N644" s="140"/>
      <c r="O644" s="18"/>
      <c r="P644" s="18"/>
      <c r="Q644" s="18"/>
      <c r="R644" s="18"/>
      <c r="S644" s="18"/>
      <c r="T644" s="18"/>
      <c r="U644" s="18"/>
      <c r="V644" s="54">
        <f>SUM(V18:V639)</f>
        <v>522716</v>
      </c>
      <c r="W644" s="54">
        <f>SUM(W18:W639)</f>
        <v>623536</v>
      </c>
      <c r="X644" s="54">
        <f>SUM(X18:X639)</f>
        <v>1146252</v>
      </c>
      <c r="Y644" s="16"/>
      <c r="Z644" s="54">
        <f>SUM(Z18:Z639)</f>
        <v>0</v>
      </c>
      <c r="AA644" s="54">
        <f>SUM(AA18:AA639)</f>
        <v>0</v>
      </c>
      <c r="AB644" s="54">
        <f>SUM(AB18:AB639)</f>
        <v>0</v>
      </c>
    </row>
    <row r="645" spans="3:28" ht="16.8" customHeight="1" x14ac:dyDescent="0.2">
      <c r="C645" s="16"/>
      <c r="D645" s="43"/>
      <c r="E645" s="16"/>
      <c r="F645" s="16"/>
      <c r="G645" s="44"/>
      <c r="H645" s="44"/>
      <c r="I645" s="83"/>
      <c r="J645" s="83"/>
      <c r="K645" s="82"/>
      <c r="L645" s="18"/>
      <c r="M645" s="84"/>
      <c r="N645" s="84"/>
      <c r="O645" s="18"/>
      <c r="P645" s="18"/>
      <c r="Q645" s="18"/>
      <c r="R645" s="18"/>
      <c r="S645" s="18"/>
      <c r="T645" s="18"/>
      <c r="U645" s="18"/>
      <c r="V645" s="85"/>
      <c r="Z645" s="86"/>
      <c r="AA645" s="86"/>
      <c r="AB645" s="86"/>
    </row>
    <row r="646" spans="3:28" ht="16.8" customHeight="1" thickBot="1" x14ac:dyDescent="0.25">
      <c r="C646" s="1"/>
      <c r="D646" s="2"/>
      <c r="F646" s="1"/>
      <c r="H646" s="3"/>
      <c r="I646" s="141" t="s">
        <v>137</v>
      </c>
      <c r="J646" s="141"/>
      <c r="M646" s="141" t="s">
        <v>138</v>
      </c>
      <c r="N646" s="141"/>
      <c r="Q646" s="126" t="s">
        <v>139</v>
      </c>
      <c r="R646" s="126"/>
      <c r="T646" s="7"/>
      <c r="U646" s="87"/>
    </row>
    <row r="647" spans="3:28" ht="16.8" customHeight="1" thickBot="1" x14ac:dyDescent="0.25">
      <c r="C647" s="1"/>
      <c r="D647" s="2"/>
      <c r="F647" s="1"/>
      <c r="H647" s="3"/>
      <c r="I647" s="127">
        <f>I643+M643</f>
        <v>0</v>
      </c>
      <c r="J647" s="128"/>
      <c r="K647" s="49" t="s">
        <v>135</v>
      </c>
      <c r="M647" s="129">
        <f>ROUNDUP(I647/1.1,0)</f>
        <v>0</v>
      </c>
      <c r="N647" s="130"/>
      <c r="O647" s="81" t="s">
        <v>135</v>
      </c>
      <c r="Q647" s="131">
        <f>I647-M647</f>
        <v>0</v>
      </c>
      <c r="R647" s="132"/>
      <c r="S647" s="48" t="s">
        <v>140</v>
      </c>
      <c r="T647" s="7"/>
      <c r="U647" s="41"/>
    </row>
    <row r="648" spans="3:28" ht="16.8" customHeight="1" x14ac:dyDescent="0.2">
      <c r="C648" s="1"/>
      <c r="D648" s="2"/>
      <c r="F648" s="1"/>
      <c r="H648" s="3"/>
      <c r="I648" s="133" t="s">
        <v>141</v>
      </c>
      <c r="J648" s="133"/>
      <c r="M648" s="134" t="s">
        <v>142</v>
      </c>
      <c r="N648" s="134"/>
      <c r="Q648" s="126" t="s">
        <v>143</v>
      </c>
      <c r="R648" s="126"/>
      <c r="T648" s="7"/>
      <c r="U648" s="41"/>
    </row>
    <row r="649" spans="3:28" ht="16.8" customHeight="1" x14ac:dyDescent="0.2">
      <c r="C649" s="1"/>
      <c r="D649" s="2"/>
      <c r="F649" s="1"/>
      <c r="G649" s="187" t="str">
        <f>IF(COUNTBLANK(G18:G639)&gt;=1,"単価が入力されていないセルがあります",IF(COUNTIF(G18:G639,"0")&gt;=1,"単価にゼロが入力されています",""))</f>
        <v>単価が入力されていないセルがあります</v>
      </c>
      <c r="H649" s="187"/>
      <c r="I649" s="187"/>
      <c r="J649" s="187"/>
      <c r="K649" s="88"/>
      <c r="L649" s="88"/>
      <c r="M649" s="135" t="s">
        <v>144</v>
      </c>
      <c r="N649" s="135"/>
      <c r="Q649" s="91"/>
      <c r="R649" s="91"/>
      <c r="S649" s="91"/>
      <c r="T649" s="91"/>
      <c r="U649" s="18"/>
    </row>
    <row r="650" spans="3:28" ht="16.8" customHeight="1" x14ac:dyDescent="0.2">
      <c r="G650" s="187"/>
      <c r="H650" s="187"/>
      <c r="I650" s="187"/>
      <c r="J650" s="187"/>
      <c r="M650" s="92" t="s">
        <v>10</v>
      </c>
    </row>
  </sheetData>
  <mergeCells count="685">
    <mergeCell ref="G649:J650"/>
    <mergeCell ref="B4:D4"/>
    <mergeCell ref="E4:L4"/>
    <mergeCell ref="B5:D5"/>
    <mergeCell ref="E5:L5"/>
    <mergeCell ref="E21:F21"/>
    <mergeCell ref="E25:F25"/>
    <mergeCell ref="E29:F29"/>
    <mergeCell ref="E97:F97"/>
    <mergeCell ref="B40:B50"/>
    <mergeCell ref="C40:C50"/>
    <mergeCell ref="D40:D45"/>
    <mergeCell ref="E40:F40"/>
    <mergeCell ref="E42:F42"/>
    <mergeCell ref="D46:D50"/>
    <mergeCell ref="D29:D34"/>
    <mergeCell ref="E31:F31"/>
    <mergeCell ref="E32:F32"/>
    <mergeCell ref="E33:E34"/>
    <mergeCell ref="D35:D39"/>
    <mergeCell ref="E35:F35"/>
    <mergeCell ref="E36:F36"/>
    <mergeCell ref="E37:E39"/>
    <mergeCell ref="B51:B61"/>
    <mergeCell ref="E101:F101"/>
    <mergeCell ref="E73:F73"/>
    <mergeCell ref="E79:F79"/>
    <mergeCell ref="E64:F64"/>
    <mergeCell ref="E65:F65"/>
    <mergeCell ref="E43:F43"/>
    <mergeCell ref="E46:F46"/>
    <mergeCell ref="E47:F47"/>
    <mergeCell ref="E44:E45"/>
    <mergeCell ref="E48:E50"/>
    <mergeCell ref="I641:J641"/>
    <mergeCell ref="E141:F141"/>
    <mergeCell ref="E145:F145"/>
    <mergeCell ref="E148:F148"/>
    <mergeCell ref="E134:F134"/>
    <mergeCell ref="E115:F115"/>
    <mergeCell ref="E118:F118"/>
    <mergeCell ref="E119:F119"/>
    <mergeCell ref="E626:F626"/>
    <mergeCell ref="E627:E629"/>
    <mergeCell ref="C51:C61"/>
    <mergeCell ref="D51:D56"/>
    <mergeCell ref="E51:F51"/>
    <mergeCell ref="E53:F53"/>
    <mergeCell ref="E54:F54"/>
    <mergeCell ref="E55:E56"/>
    <mergeCell ref="D57:D61"/>
    <mergeCell ref="E57:F57"/>
    <mergeCell ref="E58:F58"/>
    <mergeCell ref="E59:E61"/>
    <mergeCell ref="B62:B72"/>
    <mergeCell ref="C62:C72"/>
    <mergeCell ref="D62:D67"/>
    <mergeCell ref="E62:F62"/>
    <mergeCell ref="E66:E67"/>
    <mergeCell ref="D68:D72"/>
    <mergeCell ref="E68:F68"/>
    <mergeCell ref="E69:F69"/>
    <mergeCell ref="E70:E72"/>
    <mergeCell ref="B73:B83"/>
    <mergeCell ref="C73:C83"/>
    <mergeCell ref="D73:D78"/>
    <mergeCell ref="E75:F75"/>
    <mergeCell ref="E76:F76"/>
    <mergeCell ref="E77:E78"/>
    <mergeCell ref="D79:D83"/>
    <mergeCell ref="E80:F80"/>
    <mergeCell ref="E81:E83"/>
    <mergeCell ref="B84:B94"/>
    <mergeCell ref="C84:C94"/>
    <mergeCell ref="D84:D89"/>
    <mergeCell ref="E84:F84"/>
    <mergeCell ref="E86:F86"/>
    <mergeCell ref="E87:F87"/>
    <mergeCell ref="E88:E89"/>
    <mergeCell ref="D90:D94"/>
    <mergeCell ref="E90:F90"/>
    <mergeCell ref="E92:E94"/>
    <mergeCell ref="E91:F91"/>
    <mergeCell ref="B112:B122"/>
    <mergeCell ref="C112:C122"/>
    <mergeCell ref="D112:D117"/>
    <mergeCell ref="E112:F112"/>
    <mergeCell ref="E114:F114"/>
    <mergeCell ref="E116:E117"/>
    <mergeCell ref="D118:D122"/>
    <mergeCell ref="E120:E122"/>
    <mergeCell ref="B95:B100"/>
    <mergeCell ref="C95:C100"/>
    <mergeCell ref="D95:D100"/>
    <mergeCell ref="E95:F95"/>
    <mergeCell ref="E98:F98"/>
    <mergeCell ref="E99:E100"/>
    <mergeCell ref="B101:B111"/>
    <mergeCell ref="C101:C111"/>
    <mergeCell ref="D101:D106"/>
    <mergeCell ref="E103:F103"/>
    <mergeCell ref="E104:F104"/>
    <mergeCell ref="E105:E106"/>
    <mergeCell ref="D107:D111"/>
    <mergeCell ref="E107:F107"/>
    <mergeCell ref="E108:F108"/>
    <mergeCell ref="E109:E111"/>
    <mergeCell ref="B123:B133"/>
    <mergeCell ref="C123:C133"/>
    <mergeCell ref="D123:D128"/>
    <mergeCell ref="E123:F123"/>
    <mergeCell ref="E125:F125"/>
    <mergeCell ref="E126:F126"/>
    <mergeCell ref="E127:E128"/>
    <mergeCell ref="D129:D133"/>
    <mergeCell ref="E129:F129"/>
    <mergeCell ref="E130:F130"/>
    <mergeCell ref="E131:E133"/>
    <mergeCell ref="B145:B155"/>
    <mergeCell ref="C145:C155"/>
    <mergeCell ref="D145:D150"/>
    <mergeCell ref="E147:F147"/>
    <mergeCell ref="E149:E150"/>
    <mergeCell ref="D151:D155"/>
    <mergeCell ref="E151:F151"/>
    <mergeCell ref="E153:E155"/>
    <mergeCell ref="B134:B144"/>
    <mergeCell ref="C134:C144"/>
    <mergeCell ref="D134:D139"/>
    <mergeCell ref="E136:F136"/>
    <mergeCell ref="E137:F137"/>
    <mergeCell ref="E138:E139"/>
    <mergeCell ref="D140:D144"/>
    <mergeCell ref="E140:F140"/>
    <mergeCell ref="E142:E144"/>
    <mergeCell ref="E152:F152"/>
    <mergeCell ref="B156:B166"/>
    <mergeCell ref="C156:C166"/>
    <mergeCell ref="D156:D161"/>
    <mergeCell ref="E158:F158"/>
    <mergeCell ref="E159:F159"/>
    <mergeCell ref="E160:E161"/>
    <mergeCell ref="D162:D166"/>
    <mergeCell ref="E162:F162"/>
    <mergeCell ref="E163:F163"/>
    <mergeCell ref="E164:E166"/>
    <mergeCell ref="E156:F156"/>
    <mergeCell ref="B167:B177"/>
    <mergeCell ref="C167:C177"/>
    <mergeCell ref="D167:D172"/>
    <mergeCell ref="E167:F167"/>
    <mergeCell ref="E169:F169"/>
    <mergeCell ref="E170:F170"/>
    <mergeCell ref="E171:E172"/>
    <mergeCell ref="D173:D177"/>
    <mergeCell ref="E173:F173"/>
    <mergeCell ref="E174:F174"/>
    <mergeCell ref="E175:E177"/>
    <mergeCell ref="B178:B188"/>
    <mergeCell ref="C178:C188"/>
    <mergeCell ref="D178:D183"/>
    <mergeCell ref="E178:F178"/>
    <mergeCell ref="E180:F180"/>
    <mergeCell ref="E181:F181"/>
    <mergeCell ref="E182:E183"/>
    <mergeCell ref="D184:D188"/>
    <mergeCell ref="E184:F184"/>
    <mergeCell ref="E185:F185"/>
    <mergeCell ref="E186:E188"/>
    <mergeCell ref="B189:B199"/>
    <mergeCell ref="C189:C199"/>
    <mergeCell ref="D189:D194"/>
    <mergeCell ref="E189:F189"/>
    <mergeCell ref="E191:F191"/>
    <mergeCell ref="E192:F192"/>
    <mergeCell ref="E193:E194"/>
    <mergeCell ref="D195:D199"/>
    <mergeCell ref="E195:F195"/>
    <mergeCell ref="E196:F196"/>
    <mergeCell ref="E197:E199"/>
    <mergeCell ref="B200:B210"/>
    <mergeCell ref="C200:C210"/>
    <mergeCell ref="D200:D205"/>
    <mergeCell ref="E200:F200"/>
    <mergeCell ref="E202:F202"/>
    <mergeCell ref="E203:F203"/>
    <mergeCell ref="E204:E205"/>
    <mergeCell ref="D206:D210"/>
    <mergeCell ref="E206:F206"/>
    <mergeCell ref="E207:F207"/>
    <mergeCell ref="E208:E210"/>
    <mergeCell ref="B211:B221"/>
    <mergeCell ref="C211:C221"/>
    <mergeCell ref="D211:D216"/>
    <mergeCell ref="E211:F211"/>
    <mergeCell ref="E213:F213"/>
    <mergeCell ref="E214:F214"/>
    <mergeCell ref="E215:E216"/>
    <mergeCell ref="D217:D221"/>
    <mergeCell ref="E217:F217"/>
    <mergeCell ref="E218:F218"/>
    <mergeCell ref="E219:E221"/>
    <mergeCell ref="B222:B232"/>
    <mergeCell ref="C222:C232"/>
    <mergeCell ref="D222:D227"/>
    <mergeCell ref="E222:F222"/>
    <mergeCell ref="E224:F224"/>
    <mergeCell ref="E225:F225"/>
    <mergeCell ref="E226:E227"/>
    <mergeCell ref="D228:D232"/>
    <mergeCell ref="E228:F228"/>
    <mergeCell ref="E229:F229"/>
    <mergeCell ref="E230:E232"/>
    <mergeCell ref="B233:B243"/>
    <mergeCell ref="C233:C243"/>
    <mergeCell ref="D233:D238"/>
    <mergeCell ref="E233:F233"/>
    <mergeCell ref="E235:F235"/>
    <mergeCell ref="E236:F236"/>
    <mergeCell ref="E237:E238"/>
    <mergeCell ref="D239:D243"/>
    <mergeCell ref="E239:F239"/>
    <mergeCell ref="E240:F240"/>
    <mergeCell ref="E241:E243"/>
    <mergeCell ref="B244:B254"/>
    <mergeCell ref="C244:C254"/>
    <mergeCell ref="D244:D249"/>
    <mergeCell ref="E244:F244"/>
    <mergeCell ref="E246:F246"/>
    <mergeCell ref="E247:F247"/>
    <mergeCell ref="E248:E249"/>
    <mergeCell ref="D250:D254"/>
    <mergeCell ref="E250:F250"/>
    <mergeCell ref="E251:F251"/>
    <mergeCell ref="E252:E254"/>
    <mergeCell ref="B255:B265"/>
    <mergeCell ref="C255:C265"/>
    <mergeCell ref="D255:D260"/>
    <mergeCell ref="E255:F255"/>
    <mergeCell ref="E257:F257"/>
    <mergeCell ref="E258:F258"/>
    <mergeCell ref="E259:E260"/>
    <mergeCell ref="D261:D265"/>
    <mergeCell ref="E261:F261"/>
    <mergeCell ref="E262:F262"/>
    <mergeCell ref="E263:E265"/>
    <mergeCell ref="B266:B276"/>
    <mergeCell ref="C266:C276"/>
    <mergeCell ref="D266:D271"/>
    <mergeCell ref="E266:F266"/>
    <mergeCell ref="E268:F268"/>
    <mergeCell ref="E269:F269"/>
    <mergeCell ref="E270:E271"/>
    <mergeCell ref="D272:D276"/>
    <mergeCell ref="E272:F272"/>
    <mergeCell ref="E273:F273"/>
    <mergeCell ref="E274:E276"/>
    <mergeCell ref="B277:B287"/>
    <mergeCell ref="C277:C287"/>
    <mergeCell ref="D277:D282"/>
    <mergeCell ref="E277:F277"/>
    <mergeCell ref="E279:F279"/>
    <mergeCell ref="E280:F280"/>
    <mergeCell ref="E281:E282"/>
    <mergeCell ref="D283:D287"/>
    <mergeCell ref="E283:F283"/>
    <mergeCell ref="E284:F284"/>
    <mergeCell ref="E285:E287"/>
    <mergeCell ref="B288:B298"/>
    <mergeCell ref="C288:C298"/>
    <mergeCell ref="D288:D293"/>
    <mergeCell ref="E288:F288"/>
    <mergeCell ref="E290:F290"/>
    <mergeCell ref="E291:F291"/>
    <mergeCell ref="E292:E293"/>
    <mergeCell ref="D294:D298"/>
    <mergeCell ref="E294:F294"/>
    <mergeCell ref="E295:F295"/>
    <mergeCell ref="E296:E298"/>
    <mergeCell ref="B299:B309"/>
    <mergeCell ref="C299:C309"/>
    <mergeCell ref="D299:D304"/>
    <mergeCell ref="E299:F299"/>
    <mergeCell ref="E301:F301"/>
    <mergeCell ref="E302:F302"/>
    <mergeCell ref="E303:E304"/>
    <mergeCell ref="D305:D309"/>
    <mergeCell ref="E305:F305"/>
    <mergeCell ref="E306:F306"/>
    <mergeCell ref="E307:E309"/>
    <mergeCell ref="B310:B320"/>
    <mergeCell ref="C310:C320"/>
    <mergeCell ref="D310:D315"/>
    <mergeCell ref="E310:F310"/>
    <mergeCell ref="E312:F312"/>
    <mergeCell ref="E313:F313"/>
    <mergeCell ref="E314:E315"/>
    <mergeCell ref="D316:D320"/>
    <mergeCell ref="E316:F316"/>
    <mergeCell ref="E317:F317"/>
    <mergeCell ref="E318:E320"/>
    <mergeCell ref="B321:B331"/>
    <mergeCell ref="C321:C331"/>
    <mergeCell ref="D321:D326"/>
    <mergeCell ref="E321:F321"/>
    <mergeCell ref="E323:F323"/>
    <mergeCell ref="E324:F324"/>
    <mergeCell ref="E325:E326"/>
    <mergeCell ref="D327:D331"/>
    <mergeCell ref="E327:F327"/>
    <mergeCell ref="E328:F328"/>
    <mergeCell ref="E329:E331"/>
    <mergeCell ref="B332:B342"/>
    <mergeCell ref="C332:C342"/>
    <mergeCell ref="D332:D337"/>
    <mergeCell ref="E332:F332"/>
    <mergeCell ref="E334:F334"/>
    <mergeCell ref="E335:F335"/>
    <mergeCell ref="E336:E337"/>
    <mergeCell ref="D338:D342"/>
    <mergeCell ref="E338:F338"/>
    <mergeCell ref="E339:F339"/>
    <mergeCell ref="E340:E342"/>
    <mergeCell ref="B343:B353"/>
    <mergeCell ref="C343:C353"/>
    <mergeCell ref="D343:D348"/>
    <mergeCell ref="E343:F343"/>
    <mergeCell ref="E345:F345"/>
    <mergeCell ref="E346:F346"/>
    <mergeCell ref="E347:E348"/>
    <mergeCell ref="D349:D353"/>
    <mergeCell ref="E349:F349"/>
    <mergeCell ref="E350:F350"/>
    <mergeCell ref="E351:E353"/>
    <mergeCell ref="B354:B364"/>
    <mergeCell ref="C354:C364"/>
    <mergeCell ref="D354:D359"/>
    <mergeCell ref="E354:F354"/>
    <mergeCell ref="E356:F356"/>
    <mergeCell ref="E357:F357"/>
    <mergeCell ref="E358:E359"/>
    <mergeCell ref="D360:D364"/>
    <mergeCell ref="E360:F360"/>
    <mergeCell ref="E361:F361"/>
    <mergeCell ref="E362:E364"/>
    <mergeCell ref="B365:B375"/>
    <mergeCell ref="C365:C375"/>
    <mergeCell ref="D365:D370"/>
    <mergeCell ref="E365:F365"/>
    <mergeCell ref="E367:F367"/>
    <mergeCell ref="E368:F368"/>
    <mergeCell ref="E369:E370"/>
    <mergeCell ref="D371:D375"/>
    <mergeCell ref="E371:F371"/>
    <mergeCell ref="E372:F372"/>
    <mergeCell ref="E373:E375"/>
    <mergeCell ref="B376:B386"/>
    <mergeCell ref="C376:C386"/>
    <mergeCell ref="D376:D381"/>
    <mergeCell ref="E376:F376"/>
    <mergeCell ref="E378:F378"/>
    <mergeCell ref="E379:F379"/>
    <mergeCell ref="E380:E381"/>
    <mergeCell ref="D382:D386"/>
    <mergeCell ref="E382:F382"/>
    <mergeCell ref="E383:F383"/>
    <mergeCell ref="E384:E386"/>
    <mergeCell ref="B387:B397"/>
    <mergeCell ref="C387:C397"/>
    <mergeCell ref="D387:D392"/>
    <mergeCell ref="E387:F387"/>
    <mergeCell ref="E389:F389"/>
    <mergeCell ref="E390:F390"/>
    <mergeCell ref="E391:E392"/>
    <mergeCell ref="D393:D397"/>
    <mergeCell ref="E393:F393"/>
    <mergeCell ref="E394:F394"/>
    <mergeCell ref="E395:E397"/>
    <mergeCell ref="B398:B408"/>
    <mergeCell ref="C398:C408"/>
    <mergeCell ref="D398:D403"/>
    <mergeCell ref="E398:F398"/>
    <mergeCell ref="E400:F400"/>
    <mergeCell ref="E401:F401"/>
    <mergeCell ref="E402:E403"/>
    <mergeCell ref="D404:D408"/>
    <mergeCell ref="E404:F404"/>
    <mergeCell ref="E405:F405"/>
    <mergeCell ref="E406:E408"/>
    <mergeCell ref="B409:B419"/>
    <mergeCell ref="C409:C419"/>
    <mergeCell ref="D409:D414"/>
    <mergeCell ref="E409:F409"/>
    <mergeCell ref="E411:F411"/>
    <mergeCell ref="E412:F412"/>
    <mergeCell ref="E413:E414"/>
    <mergeCell ref="D415:D419"/>
    <mergeCell ref="E415:F415"/>
    <mergeCell ref="E416:F416"/>
    <mergeCell ref="E417:E419"/>
    <mergeCell ref="B420:B430"/>
    <mergeCell ref="C420:C430"/>
    <mergeCell ref="D420:D425"/>
    <mergeCell ref="E420:F420"/>
    <mergeCell ref="E422:F422"/>
    <mergeCell ref="E423:F423"/>
    <mergeCell ref="E424:E425"/>
    <mergeCell ref="D426:D430"/>
    <mergeCell ref="E426:F426"/>
    <mergeCell ref="E427:F427"/>
    <mergeCell ref="E428:E430"/>
    <mergeCell ref="B431:B441"/>
    <mergeCell ref="C431:C441"/>
    <mergeCell ref="D431:D436"/>
    <mergeCell ref="E431:F431"/>
    <mergeCell ref="E433:F433"/>
    <mergeCell ref="E434:F434"/>
    <mergeCell ref="E435:E436"/>
    <mergeCell ref="D437:D441"/>
    <mergeCell ref="E437:F437"/>
    <mergeCell ref="E438:F438"/>
    <mergeCell ref="E439:E441"/>
    <mergeCell ref="B442:B452"/>
    <mergeCell ref="C442:C452"/>
    <mergeCell ref="D442:D447"/>
    <mergeCell ref="E442:F442"/>
    <mergeCell ref="E444:F444"/>
    <mergeCell ref="E445:F445"/>
    <mergeCell ref="E446:E447"/>
    <mergeCell ref="D448:D452"/>
    <mergeCell ref="E448:F448"/>
    <mergeCell ref="E449:F449"/>
    <mergeCell ref="E450:E452"/>
    <mergeCell ref="B453:B463"/>
    <mergeCell ref="C453:C463"/>
    <mergeCell ref="D453:D458"/>
    <mergeCell ref="E453:F453"/>
    <mergeCell ref="E455:F455"/>
    <mergeCell ref="E456:F456"/>
    <mergeCell ref="E457:E458"/>
    <mergeCell ref="D459:D463"/>
    <mergeCell ref="E459:F459"/>
    <mergeCell ref="E460:F460"/>
    <mergeCell ref="E461:E463"/>
    <mergeCell ref="B464:B474"/>
    <mergeCell ref="C464:C474"/>
    <mergeCell ref="D464:D469"/>
    <mergeCell ref="E464:F464"/>
    <mergeCell ref="E466:F466"/>
    <mergeCell ref="E467:F467"/>
    <mergeCell ref="E468:E469"/>
    <mergeCell ref="D470:D474"/>
    <mergeCell ref="E470:F470"/>
    <mergeCell ref="E471:F471"/>
    <mergeCell ref="E472:E474"/>
    <mergeCell ref="B486:B489"/>
    <mergeCell ref="C486:C489"/>
    <mergeCell ref="D486:D489"/>
    <mergeCell ref="E486:F486"/>
    <mergeCell ref="E487:F487"/>
    <mergeCell ref="E488:F488"/>
    <mergeCell ref="E489:F489"/>
    <mergeCell ref="B475:B485"/>
    <mergeCell ref="C475:C485"/>
    <mergeCell ref="D475:D480"/>
    <mergeCell ref="E475:F475"/>
    <mergeCell ref="E477:F477"/>
    <mergeCell ref="E478:F478"/>
    <mergeCell ref="E479:E480"/>
    <mergeCell ref="D481:D485"/>
    <mergeCell ref="E481:F481"/>
    <mergeCell ref="E482:F482"/>
    <mergeCell ref="E483:E485"/>
    <mergeCell ref="B490:B494"/>
    <mergeCell ref="C490:C494"/>
    <mergeCell ref="D490:D494"/>
    <mergeCell ref="E490:F490"/>
    <mergeCell ref="E491:F491"/>
    <mergeCell ref="E492:E494"/>
    <mergeCell ref="B495:B499"/>
    <mergeCell ref="C495:C499"/>
    <mergeCell ref="D495:D499"/>
    <mergeCell ref="E495:F495"/>
    <mergeCell ref="E496:F496"/>
    <mergeCell ref="E497:E499"/>
    <mergeCell ref="B500:B504"/>
    <mergeCell ref="C500:C504"/>
    <mergeCell ref="D500:D504"/>
    <mergeCell ref="E500:F500"/>
    <mergeCell ref="E501:F501"/>
    <mergeCell ref="E502:E504"/>
    <mergeCell ref="B505:B509"/>
    <mergeCell ref="C505:C509"/>
    <mergeCell ref="D505:D509"/>
    <mergeCell ref="E505:F505"/>
    <mergeCell ref="E506:F506"/>
    <mergeCell ref="E507:E509"/>
    <mergeCell ref="B510:B514"/>
    <mergeCell ref="C510:C514"/>
    <mergeCell ref="D510:D514"/>
    <mergeCell ref="E510:F510"/>
    <mergeCell ref="E511:F511"/>
    <mergeCell ref="E512:E514"/>
    <mergeCell ref="B515:B519"/>
    <mergeCell ref="C515:C519"/>
    <mergeCell ref="D515:D519"/>
    <mergeCell ref="E515:F515"/>
    <mergeCell ref="E516:F516"/>
    <mergeCell ref="E517:E519"/>
    <mergeCell ref="B520:B524"/>
    <mergeCell ref="C520:C524"/>
    <mergeCell ref="D520:D524"/>
    <mergeCell ref="E520:F520"/>
    <mergeCell ref="E521:F521"/>
    <mergeCell ref="E522:E524"/>
    <mergeCell ref="B525:B529"/>
    <mergeCell ref="C525:C529"/>
    <mergeCell ref="D525:D529"/>
    <mergeCell ref="E525:F525"/>
    <mergeCell ref="E526:F526"/>
    <mergeCell ref="E527:E529"/>
    <mergeCell ref="B530:B534"/>
    <mergeCell ref="C530:C534"/>
    <mergeCell ref="D530:D534"/>
    <mergeCell ref="E530:F530"/>
    <mergeCell ref="E531:F531"/>
    <mergeCell ref="E532:E534"/>
    <mergeCell ref="B535:B539"/>
    <mergeCell ref="C535:C539"/>
    <mergeCell ref="D535:D539"/>
    <mergeCell ref="E535:F535"/>
    <mergeCell ref="E536:F536"/>
    <mergeCell ref="E537:E539"/>
    <mergeCell ref="B540:B544"/>
    <mergeCell ref="C540:C544"/>
    <mergeCell ref="D540:D544"/>
    <mergeCell ref="E540:F540"/>
    <mergeCell ref="E541:F541"/>
    <mergeCell ref="E542:E544"/>
    <mergeCell ref="B545:B549"/>
    <mergeCell ref="C545:C549"/>
    <mergeCell ref="D545:D549"/>
    <mergeCell ref="E545:F545"/>
    <mergeCell ref="E546:F546"/>
    <mergeCell ref="E547:E549"/>
    <mergeCell ref="B550:B554"/>
    <mergeCell ref="C550:C554"/>
    <mergeCell ref="D550:D554"/>
    <mergeCell ref="E550:F550"/>
    <mergeCell ref="E551:F551"/>
    <mergeCell ref="E552:E554"/>
    <mergeCell ref="B555:B559"/>
    <mergeCell ref="C555:C559"/>
    <mergeCell ref="D555:D559"/>
    <mergeCell ref="E555:F555"/>
    <mergeCell ref="E556:F556"/>
    <mergeCell ref="E557:E559"/>
    <mergeCell ref="B560:B564"/>
    <mergeCell ref="C560:C564"/>
    <mergeCell ref="D560:D564"/>
    <mergeCell ref="E560:F560"/>
    <mergeCell ref="E561:F561"/>
    <mergeCell ref="E562:E564"/>
    <mergeCell ref="B565:B569"/>
    <mergeCell ref="C565:C569"/>
    <mergeCell ref="D565:D569"/>
    <mergeCell ref="E565:F565"/>
    <mergeCell ref="E566:F566"/>
    <mergeCell ref="E567:E569"/>
    <mergeCell ref="B570:B574"/>
    <mergeCell ref="C570:C574"/>
    <mergeCell ref="D570:D574"/>
    <mergeCell ref="E570:F570"/>
    <mergeCell ref="E571:F571"/>
    <mergeCell ref="E572:E574"/>
    <mergeCell ref="B575:B579"/>
    <mergeCell ref="C575:C579"/>
    <mergeCell ref="D575:D579"/>
    <mergeCell ref="E575:F575"/>
    <mergeCell ref="E576:F576"/>
    <mergeCell ref="E577:E579"/>
    <mergeCell ref="B580:B584"/>
    <mergeCell ref="C580:C584"/>
    <mergeCell ref="D580:D584"/>
    <mergeCell ref="E580:F580"/>
    <mergeCell ref="E581:F581"/>
    <mergeCell ref="E582:E584"/>
    <mergeCell ref="B585:B589"/>
    <mergeCell ref="C585:C589"/>
    <mergeCell ref="D585:D589"/>
    <mergeCell ref="E585:F585"/>
    <mergeCell ref="E586:F586"/>
    <mergeCell ref="E587:E589"/>
    <mergeCell ref="B590:B594"/>
    <mergeCell ref="C590:C594"/>
    <mergeCell ref="D590:D594"/>
    <mergeCell ref="E590:F590"/>
    <mergeCell ref="E591:F591"/>
    <mergeCell ref="E592:E594"/>
    <mergeCell ref="B595:B599"/>
    <mergeCell ref="C595:C599"/>
    <mergeCell ref="D595:D599"/>
    <mergeCell ref="E595:F595"/>
    <mergeCell ref="E596:F596"/>
    <mergeCell ref="E597:E599"/>
    <mergeCell ref="B600:B604"/>
    <mergeCell ref="C600:C604"/>
    <mergeCell ref="D600:D604"/>
    <mergeCell ref="E600:F600"/>
    <mergeCell ref="E601:F601"/>
    <mergeCell ref="E602:E604"/>
    <mergeCell ref="B605:B609"/>
    <mergeCell ref="C605:C609"/>
    <mergeCell ref="D605:D609"/>
    <mergeCell ref="E605:F605"/>
    <mergeCell ref="E606:F606"/>
    <mergeCell ref="E607:E609"/>
    <mergeCell ref="B610:B614"/>
    <mergeCell ref="C610:C614"/>
    <mergeCell ref="D610:D614"/>
    <mergeCell ref="E610:F610"/>
    <mergeCell ref="E611:F611"/>
    <mergeCell ref="E612:E614"/>
    <mergeCell ref="B615:B619"/>
    <mergeCell ref="C615:C619"/>
    <mergeCell ref="D615:D619"/>
    <mergeCell ref="E615:F615"/>
    <mergeCell ref="E616:F616"/>
    <mergeCell ref="E617:E619"/>
    <mergeCell ref="B620:B624"/>
    <mergeCell ref="C620:C624"/>
    <mergeCell ref="D620:D624"/>
    <mergeCell ref="E620:F620"/>
    <mergeCell ref="E621:F621"/>
    <mergeCell ref="E622:E624"/>
    <mergeCell ref="B625:B629"/>
    <mergeCell ref="C625:C629"/>
    <mergeCell ref="D625:D629"/>
    <mergeCell ref="E625:F625"/>
    <mergeCell ref="B630:B634"/>
    <mergeCell ref="C630:C634"/>
    <mergeCell ref="D630:D634"/>
    <mergeCell ref="E630:F630"/>
    <mergeCell ref="E631:F631"/>
    <mergeCell ref="E632:E634"/>
    <mergeCell ref="B635:B639"/>
    <mergeCell ref="C635:C639"/>
    <mergeCell ref="D635:D639"/>
    <mergeCell ref="E635:F635"/>
    <mergeCell ref="E636:F636"/>
    <mergeCell ref="E637:E639"/>
    <mergeCell ref="C18:C28"/>
    <mergeCell ref="D18:D23"/>
    <mergeCell ref="E18:F18"/>
    <mergeCell ref="E20:F20"/>
    <mergeCell ref="E22:E23"/>
    <mergeCell ref="D24:D28"/>
    <mergeCell ref="E24:F24"/>
    <mergeCell ref="E26:E28"/>
    <mergeCell ref="B29:B39"/>
    <mergeCell ref="C29:C39"/>
    <mergeCell ref="A2:U2"/>
    <mergeCell ref="Q646:R646"/>
    <mergeCell ref="I647:J647"/>
    <mergeCell ref="M647:N647"/>
    <mergeCell ref="Q647:R647"/>
    <mergeCell ref="I648:J648"/>
    <mergeCell ref="M648:N648"/>
    <mergeCell ref="Q648:R648"/>
    <mergeCell ref="M649:N649"/>
    <mergeCell ref="M641:N641"/>
    <mergeCell ref="I642:J642"/>
    <mergeCell ref="M642:N642"/>
    <mergeCell ref="I643:J643"/>
    <mergeCell ref="M643:N643"/>
    <mergeCell ref="I644:J644"/>
    <mergeCell ref="M644:N644"/>
    <mergeCell ref="I646:J646"/>
    <mergeCell ref="M646:N646"/>
    <mergeCell ref="B16:B17"/>
    <mergeCell ref="C16:C17"/>
    <mergeCell ref="D16:D17"/>
    <mergeCell ref="E16:G17"/>
    <mergeCell ref="H16:U16"/>
    <mergeCell ref="B18:B28"/>
  </mergeCells>
  <phoneticPr fontId="1"/>
  <dataValidations count="1">
    <dataValidation type="list" allowBlank="1" showInputMessage="1" sqref="F19 F30 F41 F52 F63 F74 F85 F96 F102 F113 F124 F135 F146 F157 F168 F179 F190 F201 F212 F223 F234 F245 F256 F267 F278 F289 F300 F311 F322 F333 F344 F355 F366 F377 F388 F399 F410 F421 F432 F443 F454 F465 F476">
      <formula1>"有,無"</formula1>
    </dataValidation>
  </dataValidations>
  <pageMargins left="0.59055118110236227" right="0.39370078740157483" top="0.78740157480314965" bottom="0.39370078740157483" header="0.31496062992125984" footer="0.31496062992125984"/>
  <pageSetup paperSize="9" scale="70" fitToHeight="0" orientation="landscape" r:id="rId1"/>
  <headerFooter>
    <oddHeader>&amp;R&amp;"ＭＳ 明朝,標準"&amp;8いわき市水道局中央台低区配水池外73箇所で使用する電力の供給</oddHeader>
  </headerFooter>
  <rowBreaks count="14" manualBreakCount="14">
    <brk id="39" max="20" man="1"/>
    <brk id="83" max="20" man="1"/>
    <brk id="122" max="20" man="1"/>
    <brk id="166" max="20" man="1"/>
    <brk id="210" max="20" man="1"/>
    <brk id="254" max="20" man="1"/>
    <brk id="298" max="20" man="1"/>
    <brk id="342" max="20" man="1"/>
    <brk id="386" max="20" man="1"/>
    <brk id="430" max="20" man="1"/>
    <brk id="474" max="20" man="1"/>
    <brk id="519" max="20" man="1"/>
    <brk id="564" max="20" man="1"/>
    <brk id="609"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入札内訳書</vt:lpstr>
      <vt:lpstr>入札内訳書!Print_Area</vt:lpstr>
      <vt:lpstr>入札内訳書!Print_Titles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2021-01-08T05:16:19Z</dcterms:modified>
</cp:coreProperties>
</file>