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1\0501000_清掃管理事務所$\04 施設係\204 【電力自由化関係】\03 公告関係\市HPリンク用\02 衛生施設\"/>
    </mc:Choice>
  </mc:AlternateContent>
  <bookViews>
    <workbookView xWindow="120" yWindow="108" windowWidth="23712" windowHeight="9840"/>
  </bookViews>
  <sheets>
    <sheet name="衛生施設" sheetId="4" r:id="rId1"/>
  </sheets>
  <definedNames>
    <definedName name="\A">#REF!</definedName>
    <definedName name="_xlnm.Print_Area" localSheetId="0">衛生施設!$A$1:$V$39</definedName>
  </definedNames>
  <calcPr calcId="162913"/>
</workbook>
</file>

<file path=xl/calcChain.xml><?xml version="1.0" encoding="utf-8"?>
<calcChain xmlns="http://schemas.openxmlformats.org/spreadsheetml/2006/main">
  <c r="D26" i="4" l="1"/>
  <c r="T31" i="4" l="1"/>
  <c r="S31" i="4"/>
  <c r="R31" i="4"/>
  <c r="Q31" i="4"/>
  <c r="P31" i="4"/>
  <c r="O31" i="4"/>
  <c r="N31" i="4"/>
  <c r="M31" i="4"/>
  <c r="L31" i="4"/>
  <c r="K31" i="4"/>
  <c r="J31" i="4"/>
  <c r="I31" i="4"/>
  <c r="D31" i="4"/>
  <c r="U30" i="4"/>
  <c r="U29" i="4"/>
  <c r="V29" i="4" s="1"/>
  <c r="T26" i="4"/>
  <c r="S26" i="4"/>
  <c r="R26" i="4"/>
  <c r="Q26" i="4"/>
  <c r="P26" i="4"/>
  <c r="O26" i="4"/>
  <c r="N26" i="4"/>
  <c r="M26" i="4"/>
  <c r="L26" i="4"/>
  <c r="K26" i="4"/>
  <c r="J26" i="4"/>
  <c r="I26" i="4"/>
  <c r="U25" i="4"/>
  <c r="T23" i="4"/>
  <c r="S23" i="4"/>
  <c r="R23" i="4"/>
  <c r="Q23" i="4"/>
  <c r="P23" i="4"/>
  <c r="O23" i="4"/>
  <c r="N23" i="4"/>
  <c r="M23" i="4"/>
  <c r="L23" i="4"/>
  <c r="K23" i="4"/>
  <c r="J23" i="4"/>
  <c r="I23" i="4"/>
  <c r="D23" i="4"/>
  <c r="U22" i="4"/>
  <c r="U21" i="4"/>
  <c r="V21" i="4" l="1"/>
  <c r="U26" i="4"/>
  <c r="V26" i="4" s="1"/>
  <c r="U23" i="4"/>
  <c r="V23" i="4" s="1"/>
  <c r="U31" i="4"/>
  <c r="V31" i="4" s="1"/>
  <c r="J34" i="4" s="1"/>
  <c r="J37" i="4" s="1"/>
  <c r="N37" i="4" s="1"/>
  <c r="R37" i="4" s="1"/>
</calcChain>
</file>

<file path=xl/sharedStrings.xml><?xml version="1.0" encoding="utf-8"?>
<sst xmlns="http://schemas.openxmlformats.org/spreadsheetml/2006/main" count="79" uniqueCount="63">
  <si>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</si>
  <si>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</si>
  <si>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</si>
  <si>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</si>
  <si>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</si>
  <si>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</si>
  <si>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</si>
  <si>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</si>
  <si>
    <t>3月</t>
  </si>
  <si>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</si>
  <si>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</si>
  <si>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</si>
  <si>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</si>
  <si>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</si>
  <si>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</si>
  <si>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</si>
  <si>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</si>
  <si>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</si>
  <si>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</si>
  <si>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</si>
  <si>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</si>
  <si>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電力量料金単価（円/kW） c</t>
    <rPh sb="0" eb="2">
      <t>デンリョク</t>
    </rPh>
    <rPh sb="2" eb="3">
      <t>リョウ</t>
    </rPh>
    <rPh sb="3" eb="5">
      <t>リョウキン</t>
    </rPh>
    <rPh sb="5" eb="7">
      <t>タンカ</t>
    </rPh>
    <rPh sb="8" eb="9">
      <t>エン</t>
    </rPh>
    <phoneticPr fontId="1"/>
  </si>
  <si>
    <t>電力量料金計（円） c×d</t>
    <rPh sb="0" eb="2">
      <t>デンリョク</t>
    </rPh>
    <rPh sb="2" eb="3">
      <t>リョウ</t>
    </rPh>
    <rPh sb="3" eb="5">
      <t>リョウキン</t>
    </rPh>
    <rPh sb="5" eb="6">
      <t>ケイ</t>
    </rPh>
    <rPh sb="7" eb="8">
      <t>エン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</si>
  <si>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</si>
  <si>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</si>
  <si>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</si>
  <si>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</si>
  <si>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</si>
  <si>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力率調整　c</t>
    <rPh sb="0" eb="2">
      <t>リキリツ</t>
    </rPh>
    <rPh sb="2" eb="4">
      <t>チョウセイ</t>
    </rPh>
    <phoneticPr fontId="1"/>
  </si>
  <si>
    <t>-</t>
    <phoneticPr fontId="1"/>
  </si>
  <si>
    <t>高圧電力S</t>
    <rPh sb="0" eb="2">
      <t>コウアツ</t>
    </rPh>
    <rPh sb="2" eb="4">
      <t>デンリョク</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</si>
  <si>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</si>
  <si>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</si>
  <si>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</si>
  <si>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</si>
  <si>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</si>
  <si>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予定使用電力量（kWh） 　d</t>
    <rPh sb="0" eb="2">
      <t>ヨテイ</t>
    </rPh>
    <rPh sb="2" eb="4">
      <t>シヨウ</t>
    </rPh>
    <rPh sb="4" eb="6">
      <t>デンリョク</t>
    </rPh>
    <rPh sb="6" eb="7">
      <t>リョウ</t>
    </rPh>
    <phoneticPr fontId="1"/>
  </si>
  <si>
    <t>基本料金計（円） a×12月</t>
    <phoneticPr fontId="1"/>
  </si>
  <si>
    <t>中部衛生センター</t>
    <rPh sb="0" eb="2">
      <t>チュウブ</t>
    </rPh>
    <rPh sb="2" eb="4">
      <t>エイセイ</t>
    </rPh>
    <phoneticPr fontId="1"/>
  </si>
  <si>
    <t>○衛生施設</t>
    <rPh sb="1" eb="3">
      <t>エイセイ</t>
    </rPh>
    <rPh sb="3" eb="5">
      <t>シセツ</t>
    </rPh>
    <phoneticPr fontId="1"/>
  </si>
  <si>
    <t>南部衛生センター</t>
    <rPh sb="0" eb="2">
      <t>ナンブ</t>
    </rPh>
    <rPh sb="2" eb="4">
      <t>エイセイ</t>
    </rPh>
    <phoneticPr fontId="1"/>
  </si>
  <si>
    <t>５　入札金額の算定に当たっては、燃料費調整及び再生可能ネルギー発電促進賦課金の額を含めないこと。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1" eb="33">
      <t>ハツデン</t>
    </rPh>
    <rPh sb="33" eb="35">
      <t>ソクシン</t>
    </rPh>
    <rPh sb="35" eb="38">
      <t>フカキン</t>
    </rPh>
    <rPh sb="39" eb="40">
      <t>ガク</t>
    </rPh>
    <rPh sb="41" eb="42">
      <t>フク</t>
    </rPh>
    <phoneticPr fontId="1"/>
  </si>
  <si>
    <t>７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</si>
  <si>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予定使用電力量計(kwh）</t>
    <rPh sb="0" eb="2">
      <t>ヨテイ</t>
    </rPh>
    <rPh sb="2" eb="4">
      <t>シヨウ</t>
    </rPh>
    <rPh sb="4" eb="6">
      <t>デンリョク</t>
    </rPh>
    <rPh sb="6" eb="7">
      <t>リョウ</t>
    </rPh>
    <rPh sb="7" eb="8">
      <t>ケイ</t>
    </rPh>
    <phoneticPr fontId="1"/>
  </si>
  <si>
    <t>A+B（円）</t>
    <rPh sb="4" eb="5">
      <t>エン</t>
    </rPh>
    <phoneticPr fontId="1"/>
  </si>
  <si>
    <t>①</t>
    <phoneticPr fontId="1"/>
  </si>
  <si>
    <t>この金額を入札書に転記すること</t>
    <rPh sb="2" eb="4">
      <t>キンガク</t>
    </rPh>
    <rPh sb="5" eb="7">
      <t>ニュウサツ</t>
    </rPh>
    <rPh sb="7" eb="8">
      <t>ショ</t>
    </rPh>
    <rPh sb="9" eb="11">
      <t>テンキ</t>
    </rPh>
    <phoneticPr fontId="1"/>
  </si>
  <si>
    <t>総合計（税込み）</t>
    <rPh sb="0" eb="1">
      <t>ソウ</t>
    </rPh>
    <rPh sb="1" eb="3">
      <t>ゴウケイ</t>
    </rPh>
    <rPh sb="4" eb="6">
      <t>ゼイコミ</t>
    </rPh>
    <phoneticPr fontId="1"/>
  </si>
  <si>
    <t>総合計（税抜き）</t>
    <rPh sb="0" eb="1">
      <t>ソウ</t>
    </rPh>
    <rPh sb="1" eb="3">
      <t>ゴウケイ</t>
    </rPh>
    <rPh sb="4" eb="5">
      <t>ゼイ</t>
    </rPh>
    <rPh sb="5" eb="6">
      <t>ヌ</t>
    </rPh>
    <phoneticPr fontId="1"/>
  </si>
  <si>
    <t>消費税</t>
    <rPh sb="0" eb="3">
      <t>ショウヒゼイ</t>
    </rPh>
    <phoneticPr fontId="1"/>
  </si>
  <si>
    <t>円</t>
    <rPh sb="0" eb="1">
      <t>エン</t>
    </rPh>
    <phoneticPr fontId="1"/>
  </si>
  <si>
    <t>衛生施設で使用する電力の供給</t>
    <rPh sb="0" eb="2">
      <t>エイセイ</t>
    </rPh>
    <rPh sb="2" eb="4">
      <t>シセツ</t>
    </rPh>
    <rPh sb="5" eb="7">
      <t>シヨウ</t>
    </rPh>
    <rPh sb="9" eb="11">
      <t>デンリョク</t>
    </rPh>
    <rPh sb="12" eb="14">
      <t>キョウキュウ</t>
    </rPh>
    <phoneticPr fontId="1"/>
  </si>
  <si>
    <t>基本料金単価（円） a</t>
    <phoneticPr fontId="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</si>
  <si>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</si>
  <si>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単年度合計（税込み）</t>
    <rPh sb="0" eb="3">
      <t>タンネンド</t>
    </rPh>
    <rPh sb="3" eb="5">
      <t>ゴウケイ</t>
    </rPh>
    <rPh sb="6" eb="8">
      <t>ゼイコミ</t>
    </rPh>
    <phoneticPr fontId="1"/>
  </si>
  <si>
    <t>②＝①×２年</t>
    <rPh sb="5" eb="6">
      <t>ネン</t>
    </rPh>
    <phoneticPr fontId="1"/>
  </si>
  <si>
    <t>③＝（②／1.1）1円未満切り上げ</t>
    <rPh sb="10" eb="11">
      <t>エン</t>
    </rPh>
    <rPh sb="11" eb="13">
      <t>ミマン</t>
    </rPh>
    <rPh sb="13" eb="14">
      <t>キ</t>
    </rPh>
    <rPh sb="15" eb="16">
      <t>ア</t>
    </rPh>
    <phoneticPr fontId="1"/>
  </si>
  <si>
    <t>④=（②ー③）</t>
    <phoneticPr fontId="1"/>
  </si>
  <si>
    <t>６　入札金額は表の最下段に記載の総合系（税抜き）③とするが、契約は内訳書に入力された単価による単価契約とするため、正確な単価を入力すること。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ソウゴウ</t>
    </rPh>
    <rPh sb="18" eb="19">
      <t>ケイ</t>
    </rPh>
    <rPh sb="20" eb="21">
      <t>ゼイ</t>
    </rPh>
    <rPh sb="21" eb="22">
      <t>ヌ</t>
    </rPh>
    <rPh sb="30" eb="32">
      <t>ケイヤク</t>
    </rPh>
    <rPh sb="33" eb="36">
      <t>ウチワケショ</t>
    </rPh>
    <rPh sb="37" eb="39">
      <t>ニュウリョク</t>
    </rPh>
    <rPh sb="42" eb="44">
      <t>タンカ</t>
    </rPh>
    <rPh sb="47" eb="49">
      <t>タンカ</t>
    </rPh>
    <rPh sb="49" eb="51">
      <t>ケイヤク</t>
    </rPh>
    <rPh sb="57" eb="59">
      <t>セイカク</t>
    </rPh>
    <rPh sb="60" eb="62">
      <t>タンカ</t>
    </rPh>
    <rPh sb="63" eb="65">
      <t>ニュウリョク</t>
    </rPh>
    <phoneticPr fontId="1"/>
  </si>
  <si>
    <t>従量電灯B</t>
    <rPh sb="0" eb="2">
      <t>ジュウリョウ</t>
    </rPh>
    <rPh sb="2" eb="3">
      <t>デン</t>
    </rPh>
    <rPh sb="3" eb="4">
      <t>トウ</t>
    </rPh>
    <phoneticPr fontId="1"/>
  </si>
  <si>
    <t>A</t>
    <phoneticPr fontId="1"/>
  </si>
  <si>
    <t>契約電流（A） b</t>
    <rPh sb="3" eb="4">
      <t>リュウ</t>
    </rPh>
    <phoneticPr fontId="1"/>
  </si>
  <si>
    <t>入　札　内　訳　書</t>
    <rPh sb="0" eb="1">
      <t>イ</t>
    </rPh>
    <rPh sb="2" eb="3">
      <t>サツ</t>
    </rPh>
    <rPh sb="4" eb="5">
      <t>ウチ</t>
    </rPh>
    <rPh sb="6" eb="7">
      <t>ワケ</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</si>
</sst>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00;[Red]#,##0.00"/>
    <numFmt numFmtId="178" formatCode="#,##0.0;[Red]#,##0.0"/>
  </numFmts>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color theme="1"/>
      <name val="ＭＳ Ｐゴシック"/>
      <family val="2"/>
      <scheme val="minor"/>
    </font>
    <font>
      <sz val="11"/>
      <name val="ＭＳ Ｐゴシック"/>
      <family val="3"/>
      <charset val="128"/>
    </font>
    <font>
      <sz val="14"/>
      <name val="ＭＳ 明朝"/>
      <family val="1"/>
      <charset val="128"/>
    </font>
    <font>
      <b/>
      <sz val="14"/>
      <color indexed="8"/>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
      <b/>
      <sz val="9"/>
      <color theme="1"/>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diagonalDown="1">
      <left style="hair">
        <color auto="1"/>
      </left>
      <right style="thin">
        <color auto="1"/>
      </right>
      <top style="thin">
        <color auto="1"/>
      </top>
      <bottom style="hair">
        <color auto="1"/>
      </bottom>
      <diagonal style="hair">
        <color auto="1"/>
      </diagonal>
    </border>
  </borders>
  <cellStyleXfs count="5">
    <xf numFmtId="0" fontId="0" fillId="0" borderId="0">
      <alignment vertical="center"/>
    </xf>
    <xf numFmtId="0" fontId="8" fillId="0" borderId="0"/>
    <xf numFmtId="38" fontId="9" fillId="0" borderId="0" applyFont="0" applyFill="0" applyBorder="0" applyAlignment="0" applyProtection="0"/>
    <xf numFmtId="0" fontId="10" fillId="0" borderId="0"/>
    <xf numFmtId="0" fontId="9" fillId="0" borderId="0"/>
  </cellStyleXfs>
  <cellXfs count="111">
    <xf numFmtId="0" fontId="0" fillId="0" borderId="0" xfId="0">
      <alignment vertical="center"/>
    </xf>
    <xf numFmtId="0" fontId="3" fillId="0" borderId="1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5" fillId="0" borderId="17" xfId="0" applyFont="1" applyBorder="1" applyAlignment="1">
      <alignment horizontal="center" vertical="center"/>
    </xf>
    <xf numFmtId="177" fontId="4" fillId="0" borderId="19" xfId="0" applyNumberFormat="1" applyFont="1" applyBorder="1">
      <alignment vertical="center"/>
    </xf>
    <xf numFmtId="176" fontId="4" fillId="0" borderId="18" xfId="0" applyNumberFormat="1" applyFont="1" applyBorder="1">
      <alignment vertical="center"/>
    </xf>
    <xf numFmtId="176" fontId="4" fillId="0" borderId="21" xfId="0" applyNumberFormat="1" applyFont="1" applyBorder="1">
      <alignment vertical="center"/>
    </xf>
    <xf numFmtId="176" fontId="4" fillId="0" borderId="23" xfId="0" applyNumberFormat="1" applyFont="1" applyBorder="1">
      <alignment vertical="center"/>
    </xf>
    <xf numFmtId="176" fontId="4" fillId="0" borderId="24" xfId="0" applyNumberFormat="1" applyFont="1" applyBorder="1">
      <alignmen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wrapText="1"/>
    </xf>
    <xf numFmtId="176" fontId="4" fillId="0" borderId="31" xfId="0" applyNumberFormat="1" applyFont="1" applyBorder="1">
      <alignment vertical="center"/>
    </xf>
    <xf numFmtId="0" fontId="5" fillId="0" borderId="20"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32" xfId="0" applyFont="1" applyBorder="1">
      <alignment vertical="center"/>
    </xf>
    <xf numFmtId="0" fontId="5" fillId="0" borderId="33" xfId="0" applyFont="1" applyBorder="1">
      <alignment vertical="center"/>
    </xf>
    <xf numFmtId="176" fontId="4" fillId="0" borderId="35" xfId="0" applyNumberFormat="1" applyFont="1" applyBorder="1">
      <alignment vertical="center"/>
    </xf>
    <xf numFmtId="176" fontId="4" fillId="0" borderId="34" xfId="0" applyNumberFormat="1" applyFont="1" applyBorder="1">
      <alignment vertical="center"/>
    </xf>
    <xf numFmtId="0" fontId="5" fillId="0" borderId="16" xfId="0" applyFont="1" applyBorder="1" applyAlignment="1">
      <alignment horizontal="center" vertical="center"/>
    </xf>
    <xf numFmtId="0" fontId="5" fillId="0" borderId="16" xfId="0" applyFont="1" applyBorder="1" applyAlignment="1">
      <alignment vertical="center" wrapText="1"/>
    </xf>
    <xf numFmtId="0" fontId="5" fillId="0" borderId="39" xfId="0" applyFont="1" applyBorder="1">
      <alignment vertical="center"/>
    </xf>
    <xf numFmtId="176" fontId="4" fillId="0" borderId="42" xfId="0" applyNumberFormat="1" applyFont="1" applyBorder="1">
      <alignment vertical="center"/>
    </xf>
    <xf numFmtId="176" fontId="4" fillId="0" borderId="40" xfId="0" applyNumberFormat="1" applyFont="1" applyBorder="1">
      <alignment vertical="center"/>
    </xf>
    <xf numFmtId="176" fontId="4" fillId="0" borderId="43"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shrinkToFit="1"/>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176" fontId="4" fillId="0" borderId="0" xfId="0" applyNumberFormat="1" applyFont="1" applyBorder="1" applyAlignment="1">
      <alignment horizontal="center" vertical="center" shrinkToFit="1"/>
    </xf>
    <xf numFmtId="0" fontId="0" fillId="0" borderId="3" xfId="0" applyBorder="1">
      <alignment vertical="center"/>
    </xf>
    <xf numFmtId="177" fontId="4" fillId="0" borderId="49" xfId="0" applyNumberFormat="1" applyFont="1" applyBorder="1">
      <alignment vertical="center"/>
    </xf>
    <xf numFmtId="177" fontId="4" fillId="2" borderId="22" xfId="0" applyNumberFormat="1" applyFont="1" applyFill="1" applyBorder="1">
      <alignment vertical="center"/>
    </xf>
    <xf numFmtId="177" fontId="4" fillId="2" borderId="23" xfId="0" applyNumberFormat="1" applyFont="1" applyFill="1" applyBorder="1">
      <alignment vertical="center"/>
    </xf>
    <xf numFmtId="177" fontId="4" fillId="2" borderId="26" xfId="0" applyNumberFormat="1" applyFont="1" applyFill="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shrinkToFit="1"/>
    </xf>
    <xf numFmtId="0" fontId="4" fillId="0" borderId="2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176" fontId="5" fillId="2" borderId="29" xfId="0" applyNumberFormat="1"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5" fillId="0" borderId="23" xfId="0" applyNumberFormat="1" applyFont="1" applyBorder="1" applyAlignment="1">
      <alignment horizontal="center" vertical="center"/>
    </xf>
    <xf numFmtId="0" fontId="5" fillId="0" borderId="19" xfId="0" applyFont="1" applyBorder="1" applyAlignment="1">
      <alignment horizontal="center" vertical="center"/>
    </xf>
    <xf numFmtId="178" fontId="5" fillId="0" borderId="30"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4" xfId="0" applyFont="1" applyBorder="1" applyAlignment="1">
      <alignment horizontal="center" vertical="center"/>
    </xf>
    <xf numFmtId="0" fontId="0" fillId="0" borderId="15" xfId="0" applyBorder="1" applyAlignment="1">
      <alignment horizontal="center" vertical="center"/>
    </xf>
    <xf numFmtId="178" fontId="5" fillId="2" borderId="18" xfId="0" applyNumberFormat="1" applyFont="1" applyFill="1" applyBorder="1" applyAlignment="1">
      <alignment horizontal="center" vertical="center"/>
    </xf>
    <xf numFmtId="178" fontId="0" fillId="2" borderId="9" xfId="0"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10" xfId="0" applyNumberFormat="1" applyFill="1" applyBorder="1" applyAlignment="1">
      <alignment horizontal="center" vertical="center"/>
    </xf>
    <xf numFmtId="0" fontId="5" fillId="0" borderId="39" xfId="0" applyFont="1" applyBorder="1" applyAlignment="1">
      <alignment horizontal="center" vertical="center"/>
    </xf>
    <xf numFmtId="0" fontId="0" fillId="0" borderId="33" xfId="0" applyBorder="1" applyAlignment="1">
      <alignment horizontal="center" vertical="center"/>
    </xf>
    <xf numFmtId="176" fontId="5" fillId="0" borderId="40" xfId="0" applyNumberFormat="1" applyFont="1" applyBorder="1" applyAlignment="1">
      <alignment horizontal="center" vertical="center"/>
    </xf>
    <xf numFmtId="0" fontId="0" fillId="0" borderId="41" xfId="0" applyBorder="1" applyAlignment="1">
      <alignment horizontal="center" vertical="center"/>
    </xf>
    <xf numFmtId="176" fontId="5" fillId="0" borderId="36" xfId="0" applyNumberFormat="1" applyFont="1" applyBorder="1" applyAlignment="1">
      <alignment horizontal="center" vertical="center" shrinkToFit="1"/>
    </xf>
    <xf numFmtId="0" fontId="0" fillId="0" borderId="37" xfId="0" applyBorder="1" applyAlignment="1">
      <alignment horizontal="center" vertical="center" shrinkToFit="1"/>
    </xf>
    <xf numFmtId="0" fontId="4" fillId="0" borderId="36" xfId="0" applyFont="1" applyBorder="1" applyAlignment="1">
      <alignment horizontal="center" vertical="center"/>
    </xf>
    <xf numFmtId="0" fontId="4" fillId="0" borderId="38" xfId="0" applyFont="1" applyBorder="1" applyAlignment="1">
      <alignment horizontal="center" vertical="center"/>
    </xf>
    <xf numFmtId="178" fontId="5" fillId="0" borderId="21" xfId="0" applyNumberFormat="1" applyFont="1" applyBorder="1" applyAlignment="1">
      <alignment horizontal="center" vertical="center"/>
    </xf>
    <xf numFmtId="178" fontId="0" fillId="0" borderId="11" xfId="0" applyNumberFormat="1" applyBorder="1" applyAlignment="1">
      <alignment horizontal="center" vertical="center"/>
    </xf>
    <xf numFmtId="0" fontId="12" fillId="0" borderId="0" xfId="0" applyFont="1" applyBorder="1" applyAlignment="1">
      <alignment horizontal="center" vertical="center"/>
    </xf>
    <xf numFmtId="0" fontId="0" fillId="0" borderId="0" xfId="0"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2" fillId="0" borderId="48" xfId="0" applyFont="1" applyBorder="1" applyAlignment="1">
      <alignment horizontal="center" vertical="center"/>
    </xf>
    <xf numFmtId="176" fontId="13" fillId="0" borderId="44" xfId="0" applyNumberFormat="1" applyFont="1" applyBorder="1" applyAlignment="1">
      <alignment vertical="center"/>
    </xf>
    <xf numFmtId="176" fontId="13" fillId="0" borderId="45" xfId="0" applyNumberFormat="1" applyFont="1" applyBorder="1" applyAlignment="1">
      <alignment vertical="center"/>
    </xf>
    <xf numFmtId="176" fontId="13" fillId="0" borderId="46" xfId="0" applyNumberFormat="1" applyFont="1" applyBorder="1" applyAlignment="1">
      <alignment vertical="center"/>
    </xf>
    <xf numFmtId="176" fontId="15" fillId="0" borderId="0" xfId="0" applyNumberFormat="1" applyFont="1" applyBorder="1" applyAlignment="1">
      <alignment vertical="center"/>
    </xf>
    <xf numFmtId="176" fontId="13" fillId="0" borderId="0" xfId="0" applyNumberFormat="1" applyFont="1" applyBorder="1" applyAlignment="1">
      <alignment vertical="center"/>
    </xf>
    <xf numFmtId="0" fontId="3" fillId="0" borderId="47" xfId="0" applyFont="1" applyBorder="1" applyAlignment="1">
      <alignment horizontal="center" vertical="center"/>
    </xf>
    <xf numFmtId="0" fontId="3" fillId="0" borderId="0" xfId="0" applyFont="1" applyBorder="1" applyAlignment="1">
      <alignment horizontal="center" vertical="center"/>
    </xf>
    <xf numFmtId="176" fontId="15" fillId="0" borderId="44" xfId="0" applyNumberFormat="1" applyFont="1" applyBorder="1" applyAlignment="1">
      <alignment vertical="center"/>
    </xf>
    <xf numFmtId="176" fontId="15" fillId="0" borderId="45" xfId="0" applyNumberFormat="1" applyFont="1" applyBorder="1" applyAlignment="1">
      <alignment vertical="center"/>
    </xf>
    <xf numFmtId="176" fontId="15" fillId="0" borderId="46" xfId="0" applyNumberFormat="1"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cellXfs>
  <cellStyles count="5">
    <cellStyle name="桁区切り 2" xfId="2"/>
    <cellStyle name="標準" xfId="0" builtinId="0"/>
    <cellStyle name="標準 2" xfId="1"/>
    <cellStyle name="標準 2 2" xfId="4"/>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7327</xdr:colOff>
      <xdr:row>18</xdr:row>
      <xdr:rowOff>7327</xdr:rowOff>
    </xdr:from>
    <xdr:to>
      <xdr:col>21</xdr:col>
      <xdr:colOff>7327</xdr:colOff>
      <xdr:row>20</xdr:row>
      <xdr:rowOff>7327</xdr:rowOff>
    </xdr:to>
    <xdr:cxnSp macro="">
      <xdr:nvCxnSpPr>
        <xdr:cNvPr id="3" name="直線コネクタ 2"/>
        <xdr:cNvCxnSpPr/>
      </xdr:nvCxnSpPr>
      <xdr:spPr>
        <a:xfrm>
          <a:off x="9473712" y="3062654"/>
          <a:ext cx="439615" cy="33703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7327</xdr:colOff>
      <xdr:row>26</xdr:row>
      <xdr:rowOff>14654</xdr:rowOff>
    </xdr:from>
    <xdr:to>
      <xdr:col>21</xdr:col>
      <xdr:colOff>7327</xdr:colOff>
      <xdr:row>28</xdr:row>
      <xdr:rowOff>14654</xdr:rowOff>
    </xdr:to>
    <xdr:cxnSp macro="">
      <xdr:nvCxnSpPr>
        <xdr:cNvPr id="5" name="直線コネクタ 4"/>
        <xdr:cNvCxnSpPr/>
      </xdr:nvCxnSpPr>
      <xdr:spPr>
        <a:xfrm>
          <a:off x="9473712" y="4418135"/>
          <a:ext cx="439615" cy="33703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8"/>
  <sheetViews>
    <sheetView tabSelected="1" view="pageBreakPreview" zoomScale="130" zoomScaleNormal="130" zoomScaleSheetLayoutView="130" workbookViewId="0">
      <selection activeCell="S5" sqref="S5"/>
    </sheetView>
  </sheetViews>
  <sheetFormatPr defaultRowHeight="13.2" x14ac:dyDescent="0.2"/>
  <cols>
    <col min="2" max="2" width="6.21875" bestFit="1" customWidth="1"/>
    <col min="3" max="3" width="15.6640625" bestFit="1" customWidth="1"/>
    <col min="4" max="4" width="2.21875" bestFit="1" customWidth="1"/>
    <col min="5" max="5" width="2.44140625" bestFit="1" customWidth="1"/>
    <col min="6" max="6" width="3.88671875" customWidth="1"/>
    <col min="7" max="7" width="0.44140625" customWidth="1"/>
    <col min="8" max="8" width="17.33203125" bestFit="1" customWidth="1"/>
    <col min="9" max="11" width="5.44140625" bestFit="1" customWidth="1"/>
    <col min="12" max="13" width="5.109375" bestFit="1" customWidth="1"/>
    <col min="14" max="20" width="5.21875" bestFit="1" customWidth="1"/>
    <col min="21" max="21" width="5.77734375" bestFit="1" customWidth="1"/>
    <col min="22" max="22" width="9" style="27" customWidth="1"/>
    <col min="23" max="23" width="9.77734375" customWidth="1"/>
  </cols>
  <sheetData>
    <row r="1" spans="1:22" ht="3.75" customHeight="1" x14ac:dyDescent="0.2"/>
    <row r="2" spans="1:22" ht="24" customHeight="1" x14ac:dyDescent="0.2">
      <c r="A2" s="109" t="s">
        <v>62</v>
      </c>
      <c r="B2" s="110"/>
      <c r="C2" s="110"/>
      <c r="D2" s="110"/>
      <c r="E2" s="110"/>
      <c r="F2" s="110"/>
      <c r="G2" s="110"/>
      <c r="H2" s="110"/>
      <c r="I2" s="110"/>
      <c r="J2" s="110"/>
      <c r="K2" s="110"/>
      <c r="L2" s="110"/>
      <c r="M2" s="110"/>
      <c r="N2" s="110"/>
      <c r="O2" s="110"/>
      <c r="P2" s="110"/>
      <c r="Q2" s="110"/>
      <c r="R2" s="110"/>
      <c r="S2" s="110"/>
      <c r="T2" s="110"/>
      <c r="U2" s="110"/>
      <c r="V2" s="110"/>
    </row>
    <row r="3" spans="1:22" x14ac:dyDescent="0.2">
      <c r="A3" s="48" t="s">
        <v>23</v>
      </c>
      <c r="B3" s="49"/>
      <c r="C3" s="49"/>
      <c r="D3" s="50"/>
      <c r="E3" s="50"/>
      <c r="F3" s="50"/>
      <c r="G3" s="50"/>
      <c r="H3" s="50"/>
      <c r="I3" s="50"/>
      <c r="J3" s="50"/>
    </row>
    <row r="4" spans="1:22" x14ac:dyDescent="0.2">
      <c r="A4" s="49" t="s">
        <v>24</v>
      </c>
      <c r="B4" s="49"/>
      <c r="C4" s="49"/>
      <c r="D4" s="48" t="s">
        <v>51</v>
      </c>
      <c r="E4" s="49"/>
      <c r="F4" s="49"/>
      <c r="G4" s="49"/>
      <c r="H4" s="49"/>
      <c r="I4" s="49"/>
      <c r="J4" s="49"/>
    </row>
    <row r="6" spans="1:22" x14ac:dyDescent="0.2">
      <c r="A6" t="s">
        <v>25</v>
      </c>
    </row>
    <row r="7" spans="1:22" x14ac:dyDescent="0.2">
      <c r="A7" t="s">
        <v>26</v>
      </c>
    </row>
    <row r="8" spans="1:22" x14ac:dyDescent="0.2">
      <c r="A8" s="59" t="s">
        <v>27</v>
      </c>
      <c r="B8" s="59"/>
      <c r="C8" s="59"/>
      <c r="D8" s="59"/>
      <c r="E8" s="59"/>
      <c r="F8" s="59"/>
      <c r="G8" s="59"/>
      <c r="H8" s="59"/>
      <c r="I8" s="59"/>
      <c r="J8" s="59"/>
      <c r="K8" s="59"/>
      <c r="L8" s="59"/>
      <c r="M8" s="59"/>
      <c r="N8" s="59"/>
      <c r="O8" s="59"/>
      <c r="P8" s="59"/>
      <c r="Q8" s="59"/>
      <c r="R8" s="59"/>
      <c r="S8" s="59"/>
      <c r="T8" s="59"/>
      <c r="U8" s="59"/>
      <c r="V8" s="59"/>
    </row>
    <row r="9" spans="1:22" x14ac:dyDescent="0.2">
      <c r="A9" t="s">
        <v>53</v>
      </c>
    </row>
    <row r="10" spans="1:22" x14ac:dyDescent="0.2">
      <c r="A10" t="s">
        <v>41</v>
      </c>
    </row>
    <row r="11" spans="1:22" x14ac:dyDescent="0.2">
      <c r="A11" t="s">
        <v>58</v>
      </c>
    </row>
    <row r="12" spans="1:22" x14ac:dyDescent="0.2">
      <c r="A12" t="s">
        <v>42</v>
      </c>
    </row>
    <row r="16" spans="1:22" x14ac:dyDescent="0.2">
      <c r="A16" t="s">
        <v>39</v>
      </c>
    </row>
    <row r="17" spans="1:22" x14ac:dyDescent="0.2">
      <c r="A17" s="51" t="s">
        <v>0</v>
      </c>
      <c r="B17" s="52" t="s">
        <v>1</v>
      </c>
      <c r="C17" s="53" t="s">
        <v>2</v>
      </c>
      <c r="D17" s="54"/>
      <c r="E17" s="54"/>
      <c r="F17" s="54"/>
      <c r="G17" s="55"/>
      <c r="H17" s="52" t="s">
        <v>20</v>
      </c>
      <c r="I17" s="52"/>
      <c r="J17" s="52"/>
      <c r="K17" s="52"/>
      <c r="L17" s="52"/>
      <c r="M17" s="52"/>
      <c r="N17" s="52"/>
      <c r="O17" s="52"/>
      <c r="P17" s="52"/>
      <c r="Q17" s="52"/>
      <c r="R17" s="52"/>
      <c r="S17" s="52"/>
      <c r="T17" s="52"/>
      <c r="U17" s="52"/>
    </row>
    <row r="18" spans="1:22" x14ac:dyDescent="0.2">
      <c r="A18" s="52"/>
      <c r="B18" s="52"/>
      <c r="C18" s="56"/>
      <c r="D18" s="57"/>
      <c r="E18" s="57"/>
      <c r="F18" s="57"/>
      <c r="G18" s="58"/>
      <c r="H18" s="1" t="s">
        <v>6</v>
      </c>
      <c r="I18" s="10" t="s">
        <v>9</v>
      </c>
      <c r="J18" s="10" t="s">
        <v>10</v>
      </c>
      <c r="K18" s="10" t="s">
        <v>11</v>
      </c>
      <c r="L18" s="10" t="s">
        <v>12</v>
      </c>
      <c r="M18" s="10" t="s">
        <v>13</v>
      </c>
      <c r="N18" s="10" t="s">
        <v>14</v>
      </c>
      <c r="O18" s="10" t="s">
        <v>15</v>
      </c>
      <c r="P18" s="10" t="s">
        <v>16</v>
      </c>
      <c r="Q18" s="10" t="s">
        <v>17</v>
      </c>
      <c r="R18" s="10" t="s">
        <v>18</v>
      </c>
      <c r="S18" s="10" t="s">
        <v>7</v>
      </c>
      <c r="T18" s="10" t="s">
        <v>8</v>
      </c>
      <c r="U18" s="4" t="s">
        <v>19</v>
      </c>
    </row>
    <row r="19" spans="1:22" x14ac:dyDescent="0.2">
      <c r="A19" s="71" t="s">
        <v>38</v>
      </c>
      <c r="B19" s="75" t="s">
        <v>30</v>
      </c>
      <c r="C19" s="77" t="s">
        <v>3</v>
      </c>
      <c r="D19" s="79"/>
      <c r="E19" s="80"/>
      <c r="F19" s="80"/>
      <c r="G19" s="80"/>
      <c r="H19" s="2" t="s">
        <v>31</v>
      </c>
      <c r="I19" s="43"/>
      <c r="J19" s="43"/>
      <c r="K19" s="43"/>
      <c r="L19" s="43"/>
      <c r="M19" s="43"/>
      <c r="N19" s="43"/>
      <c r="O19" s="43"/>
      <c r="P19" s="43"/>
      <c r="Q19" s="43"/>
      <c r="R19" s="43"/>
      <c r="S19" s="43"/>
      <c r="T19" s="43"/>
      <c r="U19" s="6"/>
      <c r="V19" s="28"/>
    </row>
    <row r="20" spans="1:22" x14ac:dyDescent="0.2">
      <c r="A20" s="72"/>
      <c r="B20" s="75"/>
      <c r="C20" s="78"/>
      <c r="D20" s="81"/>
      <c r="E20" s="82"/>
      <c r="F20" s="82"/>
      <c r="G20" s="82"/>
      <c r="H20" s="3" t="s">
        <v>32</v>
      </c>
      <c r="I20" s="44"/>
      <c r="J20" s="44"/>
      <c r="K20" s="44"/>
      <c r="L20" s="44"/>
      <c r="M20" s="44"/>
      <c r="N20" s="44"/>
      <c r="O20" s="44"/>
      <c r="P20" s="44"/>
      <c r="Q20" s="44"/>
      <c r="R20" s="44"/>
      <c r="S20" s="44"/>
      <c r="T20" s="44"/>
      <c r="U20" s="5"/>
      <c r="V20" s="34" t="s">
        <v>43</v>
      </c>
    </row>
    <row r="21" spans="1:22" x14ac:dyDescent="0.2">
      <c r="A21" s="73"/>
      <c r="B21" s="76"/>
      <c r="C21" s="83" t="s">
        <v>4</v>
      </c>
      <c r="D21" s="85">
        <v>191</v>
      </c>
      <c r="E21" s="86"/>
      <c r="F21" s="86"/>
      <c r="G21" s="86"/>
      <c r="H21" s="23" t="s">
        <v>33</v>
      </c>
      <c r="I21" s="26"/>
      <c r="J21" s="26"/>
      <c r="K21" s="26"/>
      <c r="L21" s="24">
        <v>39029</v>
      </c>
      <c r="M21" s="24">
        <v>79801</v>
      </c>
      <c r="N21" s="24">
        <v>76881</v>
      </c>
      <c r="O21" s="24">
        <v>35889</v>
      </c>
      <c r="P21" s="26"/>
      <c r="Q21" s="26"/>
      <c r="R21" s="26"/>
      <c r="S21" s="26"/>
      <c r="T21" s="26"/>
      <c r="U21" s="25">
        <f>SUM(I21:T21)</f>
        <v>231600</v>
      </c>
      <c r="V21" s="33">
        <f>U21+U22</f>
        <v>869957</v>
      </c>
    </row>
    <row r="22" spans="1:22" x14ac:dyDescent="0.2">
      <c r="A22" s="73"/>
      <c r="B22" s="76"/>
      <c r="C22" s="84"/>
      <c r="D22" s="87" t="s">
        <v>28</v>
      </c>
      <c r="E22" s="88"/>
      <c r="F22" s="89">
        <v>1</v>
      </c>
      <c r="G22" s="90"/>
      <c r="H22" s="18" t="s">
        <v>34</v>
      </c>
      <c r="I22" s="19">
        <v>71950</v>
      </c>
      <c r="J22" s="19">
        <v>69613</v>
      </c>
      <c r="K22" s="19">
        <v>75786</v>
      </c>
      <c r="L22" s="19">
        <v>39030</v>
      </c>
      <c r="M22" s="26"/>
      <c r="N22" s="26"/>
      <c r="O22" s="19">
        <v>35888</v>
      </c>
      <c r="P22" s="19">
        <v>67965</v>
      </c>
      <c r="Q22" s="19">
        <v>68831</v>
      </c>
      <c r="R22" s="19">
        <v>67385</v>
      </c>
      <c r="S22" s="19">
        <v>72198</v>
      </c>
      <c r="T22" s="19">
        <v>69711</v>
      </c>
      <c r="U22" s="20">
        <f>SUM(I22:T22)</f>
        <v>638357</v>
      </c>
      <c r="V22" s="32" t="s">
        <v>44</v>
      </c>
    </row>
    <row r="23" spans="1:22" x14ac:dyDescent="0.2">
      <c r="A23" s="73"/>
      <c r="B23" s="76"/>
      <c r="C23" s="21" t="s">
        <v>5</v>
      </c>
      <c r="D23" s="91">
        <f>D19*D21*F22*12</f>
        <v>0</v>
      </c>
      <c r="E23" s="92"/>
      <c r="F23" s="92"/>
      <c r="G23" s="92"/>
      <c r="H23" s="22" t="s">
        <v>35</v>
      </c>
      <c r="I23" s="9">
        <f t="shared" ref="I23:T23" si="0">ROUNDDOWN((I19*I21)+(I20*I22),0)</f>
        <v>0</v>
      </c>
      <c r="J23" s="9">
        <f t="shared" si="0"/>
        <v>0</v>
      </c>
      <c r="K23" s="9">
        <f t="shared" si="0"/>
        <v>0</v>
      </c>
      <c r="L23" s="9">
        <f t="shared" si="0"/>
        <v>0</v>
      </c>
      <c r="M23" s="9">
        <f t="shared" si="0"/>
        <v>0</v>
      </c>
      <c r="N23" s="9">
        <f t="shared" si="0"/>
        <v>0</v>
      </c>
      <c r="O23" s="9">
        <f t="shared" si="0"/>
        <v>0</v>
      </c>
      <c r="P23" s="9">
        <f t="shared" si="0"/>
        <v>0</v>
      </c>
      <c r="Q23" s="9">
        <f t="shared" si="0"/>
        <v>0</v>
      </c>
      <c r="R23" s="9">
        <f t="shared" si="0"/>
        <v>0</v>
      </c>
      <c r="S23" s="9">
        <f t="shared" si="0"/>
        <v>0</v>
      </c>
      <c r="T23" s="9">
        <f t="shared" si="0"/>
        <v>0</v>
      </c>
      <c r="U23" s="7">
        <f>SUM(I23:T23)</f>
        <v>0</v>
      </c>
      <c r="V23" s="33">
        <f>D23+U23</f>
        <v>0</v>
      </c>
    </row>
    <row r="24" spans="1:22" x14ac:dyDescent="0.2">
      <c r="A24" s="73"/>
      <c r="B24" s="60" t="s">
        <v>59</v>
      </c>
      <c r="C24" s="11" t="s">
        <v>52</v>
      </c>
      <c r="D24" s="63"/>
      <c r="E24" s="64"/>
      <c r="F24" s="64"/>
      <c r="G24" s="65"/>
      <c r="H24" s="2" t="s">
        <v>21</v>
      </c>
      <c r="I24" s="45"/>
      <c r="J24" s="45"/>
      <c r="K24" s="45"/>
      <c r="L24" s="45"/>
      <c r="M24" s="45"/>
      <c r="N24" s="45"/>
      <c r="O24" s="45"/>
      <c r="P24" s="45"/>
      <c r="Q24" s="45"/>
      <c r="R24" s="45"/>
      <c r="S24" s="45"/>
      <c r="T24" s="45"/>
      <c r="U24" s="42"/>
      <c r="V24" s="29"/>
    </row>
    <row r="25" spans="1:22" x14ac:dyDescent="0.2">
      <c r="A25" s="73"/>
      <c r="B25" s="61"/>
      <c r="C25" s="15" t="s">
        <v>61</v>
      </c>
      <c r="D25" s="16">
        <v>20</v>
      </c>
      <c r="E25" s="16" t="s">
        <v>60</v>
      </c>
      <c r="F25" s="66" t="s">
        <v>29</v>
      </c>
      <c r="G25" s="67"/>
      <c r="H25" s="17" t="s">
        <v>36</v>
      </c>
      <c r="I25" s="8">
        <v>11</v>
      </c>
      <c r="J25" s="8">
        <v>13</v>
      </c>
      <c r="K25" s="8">
        <v>11</v>
      </c>
      <c r="L25" s="8">
        <v>18</v>
      </c>
      <c r="M25" s="8">
        <v>21</v>
      </c>
      <c r="N25" s="8">
        <v>15</v>
      </c>
      <c r="O25" s="8">
        <v>12</v>
      </c>
      <c r="P25" s="8">
        <v>12</v>
      </c>
      <c r="Q25" s="8">
        <v>11</v>
      </c>
      <c r="R25" s="8">
        <v>14</v>
      </c>
      <c r="S25" s="8">
        <v>11</v>
      </c>
      <c r="T25" s="8">
        <v>10</v>
      </c>
      <c r="U25" s="20">
        <f>SUM(I25:T25)</f>
        <v>159</v>
      </c>
      <c r="V25" s="32" t="s">
        <v>44</v>
      </c>
    </row>
    <row r="26" spans="1:22" x14ac:dyDescent="0.2">
      <c r="A26" s="74"/>
      <c r="B26" s="62"/>
      <c r="C26" s="12" t="s">
        <v>37</v>
      </c>
      <c r="D26" s="68">
        <f>D24*12</f>
        <v>0</v>
      </c>
      <c r="E26" s="69"/>
      <c r="F26" s="69"/>
      <c r="G26" s="70"/>
      <c r="H26" s="13" t="s">
        <v>22</v>
      </c>
      <c r="I26" s="14">
        <f t="shared" ref="I26:T26" si="1">ROUNDDOWN(I24*I25,0)</f>
        <v>0</v>
      </c>
      <c r="J26" s="14">
        <f t="shared" si="1"/>
        <v>0</v>
      </c>
      <c r="K26" s="14">
        <f t="shared" si="1"/>
        <v>0</v>
      </c>
      <c r="L26" s="14">
        <f t="shared" si="1"/>
        <v>0</v>
      </c>
      <c r="M26" s="14">
        <f t="shared" si="1"/>
        <v>0</v>
      </c>
      <c r="N26" s="14">
        <f t="shared" si="1"/>
        <v>0</v>
      </c>
      <c r="O26" s="14">
        <f t="shared" si="1"/>
        <v>0</v>
      </c>
      <c r="P26" s="14">
        <f t="shared" si="1"/>
        <v>0</v>
      </c>
      <c r="Q26" s="14">
        <f t="shared" si="1"/>
        <v>0</v>
      </c>
      <c r="R26" s="14">
        <f t="shared" si="1"/>
        <v>0</v>
      </c>
      <c r="S26" s="14">
        <f t="shared" si="1"/>
        <v>0</v>
      </c>
      <c r="T26" s="14">
        <f t="shared" si="1"/>
        <v>0</v>
      </c>
      <c r="U26" s="7">
        <f>SUM(I26:T26)</f>
        <v>0</v>
      </c>
      <c r="V26" s="33">
        <f>D26+U26</f>
        <v>0</v>
      </c>
    </row>
    <row r="27" spans="1:22" x14ac:dyDescent="0.2">
      <c r="A27" s="71" t="s">
        <v>40</v>
      </c>
      <c r="B27" s="75" t="s">
        <v>30</v>
      </c>
      <c r="C27" s="77" t="s">
        <v>3</v>
      </c>
      <c r="D27" s="79"/>
      <c r="E27" s="80"/>
      <c r="F27" s="80"/>
      <c r="G27" s="80"/>
      <c r="H27" s="2" t="s">
        <v>31</v>
      </c>
      <c r="I27" s="43"/>
      <c r="J27" s="43"/>
      <c r="K27" s="43"/>
      <c r="L27" s="43"/>
      <c r="M27" s="43"/>
      <c r="N27" s="43"/>
      <c r="O27" s="43"/>
      <c r="P27" s="43"/>
      <c r="Q27" s="43"/>
      <c r="R27" s="43"/>
      <c r="S27" s="43"/>
      <c r="T27" s="43"/>
      <c r="U27" s="6"/>
      <c r="V27" s="28"/>
    </row>
    <row r="28" spans="1:22" x14ac:dyDescent="0.2">
      <c r="A28" s="72"/>
      <c r="B28" s="75"/>
      <c r="C28" s="78"/>
      <c r="D28" s="81"/>
      <c r="E28" s="82"/>
      <c r="F28" s="82"/>
      <c r="G28" s="82"/>
      <c r="H28" s="3" t="s">
        <v>32</v>
      </c>
      <c r="I28" s="44"/>
      <c r="J28" s="44"/>
      <c r="K28" s="44"/>
      <c r="L28" s="44"/>
      <c r="M28" s="44"/>
      <c r="N28" s="44"/>
      <c r="O28" s="44"/>
      <c r="P28" s="44"/>
      <c r="Q28" s="44"/>
      <c r="R28" s="44"/>
      <c r="S28" s="44"/>
      <c r="T28" s="44"/>
      <c r="U28" s="5"/>
      <c r="V28" s="34" t="s">
        <v>43</v>
      </c>
    </row>
    <row r="29" spans="1:22" x14ac:dyDescent="0.2">
      <c r="A29" s="73"/>
      <c r="B29" s="76"/>
      <c r="C29" s="83" t="s">
        <v>4</v>
      </c>
      <c r="D29" s="85">
        <v>202</v>
      </c>
      <c r="E29" s="86"/>
      <c r="F29" s="86"/>
      <c r="G29" s="86"/>
      <c r="H29" s="23" t="s">
        <v>33</v>
      </c>
      <c r="I29" s="26"/>
      <c r="J29" s="26"/>
      <c r="K29" s="26"/>
      <c r="L29" s="24">
        <v>23874</v>
      </c>
      <c r="M29" s="24">
        <v>64737</v>
      </c>
      <c r="N29" s="24">
        <v>63313</v>
      </c>
      <c r="O29" s="24">
        <v>58031</v>
      </c>
      <c r="P29" s="24">
        <v>36753</v>
      </c>
      <c r="Q29" s="26"/>
      <c r="R29" s="26"/>
      <c r="S29" s="26"/>
      <c r="T29" s="26"/>
      <c r="U29" s="25">
        <f t="shared" ref="U29:U31" si="2">SUM(I29:T29)</f>
        <v>246708</v>
      </c>
      <c r="V29" s="33">
        <f>U29+U30</f>
        <v>747077</v>
      </c>
    </row>
    <row r="30" spans="1:22" x14ac:dyDescent="0.2">
      <c r="A30" s="73"/>
      <c r="B30" s="76"/>
      <c r="C30" s="84"/>
      <c r="D30" s="87" t="s">
        <v>28</v>
      </c>
      <c r="E30" s="88"/>
      <c r="F30" s="89">
        <v>1</v>
      </c>
      <c r="G30" s="90"/>
      <c r="H30" s="18" t="s">
        <v>34</v>
      </c>
      <c r="I30" s="19">
        <v>62129</v>
      </c>
      <c r="J30" s="19">
        <v>61663</v>
      </c>
      <c r="K30" s="19">
        <v>65411</v>
      </c>
      <c r="L30" s="19">
        <v>41238</v>
      </c>
      <c r="M30" s="26"/>
      <c r="N30" s="26"/>
      <c r="O30" s="26"/>
      <c r="P30" s="19">
        <v>21278</v>
      </c>
      <c r="Q30" s="19">
        <v>61598</v>
      </c>
      <c r="R30" s="19">
        <v>61018</v>
      </c>
      <c r="S30" s="19">
        <v>65396</v>
      </c>
      <c r="T30" s="19">
        <v>60638</v>
      </c>
      <c r="U30" s="20">
        <f t="shared" si="2"/>
        <v>500369</v>
      </c>
      <c r="V30" s="32" t="s">
        <v>44</v>
      </c>
    </row>
    <row r="31" spans="1:22" x14ac:dyDescent="0.2">
      <c r="A31" s="74"/>
      <c r="B31" s="76"/>
      <c r="C31" s="21" t="s">
        <v>5</v>
      </c>
      <c r="D31" s="91">
        <f>D27*D29*F30*12</f>
        <v>0</v>
      </c>
      <c r="E31" s="92"/>
      <c r="F31" s="92"/>
      <c r="G31" s="92"/>
      <c r="H31" s="22" t="s">
        <v>35</v>
      </c>
      <c r="I31" s="9">
        <f t="shared" ref="I31:T31" si="3">ROUNDDOWN((I27*I29)+(I28*I30),0)</f>
        <v>0</v>
      </c>
      <c r="J31" s="9">
        <f t="shared" si="3"/>
        <v>0</v>
      </c>
      <c r="K31" s="9">
        <f t="shared" si="3"/>
        <v>0</v>
      </c>
      <c r="L31" s="9">
        <f t="shared" si="3"/>
        <v>0</v>
      </c>
      <c r="M31" s="9">
        <f t="shared" si="3"/>
        <v>0</v>
      </c>
      <c r="N31" s="9">
        <f t="shared" si="3"/>
        <v>0</v>
      </c>
      <c r="O31" s="9">
        <f t="shared" si="3"/>
        <v>0</v>
      </c>
      <c r="P31" s="9">
        <f t="shared" si="3"/>
        <v>0</v>
      </c>
      <c r="Q31" s="9">
        <f t="shared" si="3"/>
        <v>0</v>
      </c>
      <c r="R31" s="9">
        <f t="shared" si="3"/>
        <v>0</v>
      </c>
      <c r="S31" s="9">
        <f t="shared" si="3"/>
        <v>0</v>
      </c>
      <c r="T31" s="9">
        <f t="shared" si="3"/>
        <v>0</v>
      </c>
      <c r="U31" s="7">
        <f t="shared" si="2"/>
        <v>0</v>
      </c>
      <c r="V31" s="33">
        <f>D31+U31</f>
        <v>0</v>
      </c>
    </row>
    <row r="32" spans="1:22" x14ac:dyDescent="0.2">
      <c r="U32" s="38"/>
      <c r="V32" s="39"/>
    </row>
    <row r="33" spans="1:22" ht="13.8" thickBot="1" x14ac:dyDescent="0.25">
      <c r="I33" s="93" t="s">
        <v>54</v>
      </c>
      <c r="J33" s="94"/>
      <c r="K33" s="94"/>
      <c r="L33" s="94"/>
      <c r="M33" s="94"/>
      <c r="N33" s="93"/>
      <c r="O33" s="93"/>
      <c r="P33" s="93"/>
      <c r="Q33" s="46"/>
      <c r="R33" s="93"/>
      <c r="S33" s="93"/>
      <c r="T33" s="93"/>
      <c r="U33" s="37"/>
      <c r="V33" s="31"/>
    </row>
    <row r="34" spans="1:22" ht="13.8" thickBot="1" x14ac:dyDescent="0.25">
      <c r="J34" s="99">
        <f>V23+V26+V31</f>
        <v>0</v>
      </c>
      <c r="K34" s="100"/>
      <c r="L34" s="101"/>
      <c r="M34" s="37" t="s">
        <v>50</v>
      </c>
      <c r="N34" s="102"/>
      <c r="O34" s="102"/>
      <c r="P34" s="102"/>
      <c r="Q34" s="47"/>
      <c r="R34" s="103"/>
      <c r="S34" s="103"/>
      <c r="T34" s="103"/>
      <c r="U34" s="37"/>
      <c r="V34" s="39"/>
    </row>
    <row r="35" spans="1:22" x14ac:dyDescent="0.2">
      <c r="J35" s="104" t="s">
        <v>45</v>
      </c>
      <c r="K35" s="104"/>
      <c r="L35" s="104"/>
      <c r="M35" s="27"/>
      <c r="N35" s="95"/>
      <c r="O35" s="96"/>
      <c r="P35" s="96"/>
      <c r="Q35" s="97"/>
      <c r="R35" s="105"/>
      <c r="S35" s="105"/>
      <c r="T35" s="105"/>
      <c r="V35" s="39"/>
    </row>
    <row r="36" spans="1:22" ht="13.8" thickBot="1" x14ac:dyDescent="0.25">
      <c r="I36" s="93" t="s">
        <v>47</v>
      </c>
      <c r="J36" s="94"/>
      <c r="K36" s="94"/>
      <c r="L36" s="94"/>
      <c r="M36" s="94"/>
      <c r="N36" s="98" t="s">
        <v>48</v>
      </c>
      <c r="O36" s="98"/>
      <c r="P36" s="98"/>
      <c r="Q36" s="36"/>
      <c r="R36" s="98" t="s">
        <v>49</v>
      </c>
      <c r="S36" s="98"/>
      <c r="T36" s="98"/>
      <c r="U36" s="37"/>
      <c r="V36" s="40"/>
    </row>
    <row r="37" spans="1:22" ht="13.8" thickBot="1" x14ac:dyDescent="0.25">
      <c r="J37" s="99">
        <f>J34*2</f>
        <v>0</v>
      </c>
      <c r="K37" s="100"/>
      <c r="L37" s="101"/>
      <c r="M37" s="37" t="s">
        <v>50</v>
      </c>
      <c r="N37" s="106">
        <f>ROUNDUP(J37/1.1,0)</f>
        <v>0</v>
      </c>
      <c r="O37" s="107"/>
      <c r="P37" s="108"/>
      <c r="Q37" s="37" t="s">
        <v>50</v>
      </c>
      <c r="R37" s="99">
        <f>J37-N37</f>
        <v>0</v>
      </c>
      <c r="S37" s="100"/>
      <c r="T37" s="101"/>
      <c r="U37" s="37" t="s">
        <v>50</v>
      </c>
      <c r="V37" s="30"/>
    </row>
    <row r="38" spans="1:22" x14ac:dyDescent="0.2">
      <c r="J38" s="104" t="s">
        <v>55</v>
      </c>
      <c r="K38" s="104"/>
      <c r="L38" s="104"/>
      <c r="M38" s="27"/>
      <c r="N38" s="95" t="s">
        <v>56</v>
      </c>
      <c r="O38" s="96"/>
      <c r="P38" s="96"/>
      <c r="Q38" s="94"/>
      <c r="R38" s="104" t="s">
        <v>57</v>
      </c>
      <c r="S38" s="104"/>
      <c r="T38" s="104"/>
      <c r="V38" s="31"/>
    </row>
    <row r="39" spans="1:22" x14ac:dyDescent="0.2">
      <c r="I39" s="38"/>
      <c r="J39" s="38"/>
      <c r="K39" s="38"/>
      <c r="L39" s="38"/>
      <c r="M39" s="35" t="s">
        <v>46</v>
      </c>
      <c r="N39" s="38"/>
      <c r="O39" s="38"/>
      <c r="P39" s="38"/>
      <c r="Q39" s="38"/>
      <c r="R39" s="38"/>
      <c r="S39" s="38"/>
      <c r="T39" s="38"/>
      <c r="U39" s="38"/>
      <c r="V39" s="39"/>
    </row>
    <row r="40" spans="1:22" x14ac:dyDescent="0.2">
      <c r="A40" s="41"/>
      <c r="B40" s="41"/>
      <c r="C40" s="41"/>
      <c r="D40" s="41"/>
      <c r="E40" s="41"/>
      <c r="F40" s="41"/>
      <c r="G40" s="41"/>
      <c r="H40" s="41"/>
      <c r="I40" s="41"/>
      <c r="J40" s="41"/>
      <c r="K40" s="41"/>
      <c r="L40" s="41"/>
      <c r="M40" s="41"/>
      <c r="N40" s="41"/>
      <c r="O40" s="41"/>
      <c r="P40" s="41"/>
      <c r="Q40" s="41"/>
      <c r="R40" s="41"/>
      <c r="S40" s="41"/>
      <c r="T40" s="41"/>
      <c r="U40" s="41"/>
      <c r="V40" s="39"/>
    </row>
    <row r="41" spans="1:22" x14ac:dyDescent="0.2">
      <c r="A41" s="38"/>
      <c r="B41" s="38"/>
      <c r="C41" s="38"/>
      <c r="D41" s="38"/>
      <c r="E41" s="38"/>
      <c r="F41" s="38"/>
      <c r="G41" s="38"/>
      <c r="H41" s="38"/>
      <c r="I41" s="38"/>
      <c r="J41" s="38"/>
      <c r="K41" s="38"/>
      <c r="L41" s="38"/>
      <c r="M41" s="38"/>
      <c r="N41" s="38"/>
      <c r="O41" s="38"/>
      <c r="P41" s="38"/>
      <c r="Q41" s="38"/>
      <c r="R41" s="38"/>
      <c r="S41" s="38"/>
      <c r="T41" s="38"/>
      <c r="U41" s="38"/>
      <c r="V41" s="40"/>
    </row>
    <row r="42" spans="1:22" x14ac:dyDescent="0.2">
      <c r="A42" s="38"/>
      <c r="B42" s="38"/>
      <c r="C42" s="38"/>
      <c r="D42" s="38"/>
      <c r="E42" s="38"/>
      <c r="F42" s="38"/>
      <c r="G42" s="38"/>
      <c r="H42" s="38"/>
      <c r="I42" s="38"/>
      <c r="J42" s="38"/>
      <c r="K42" s="38"/>
      <c r="L42" s="38"/>
      <c r="M42" s="38"/>
      <c r="N42" s="38"/>
      <c r="O42" s="38"/>
      <c r="P42" s="38"/>
      <c r="Q42" s="38"/>
      <c r="R42" s="38"/>
      <c r="S42" s="38"/>
      <c r="T42" s="38"/>
      <c r="U42" s="38"/>
      <c r="V42" s="30"/>
    </row>
    <row r="43" spans="1:22" x14ac:dyDescent="0.2">
      <c r="A43" s="38"/>
      <c r="B43" s="38"/>
      <c r="C43" s="38"/>
      <c r="D43" s="38"/>
      <c r="E43" s="38"/>
      <c r="F43" s="38"/>
      <c r="G43" s="38"/>
      <c r="H43" s="38"/>
      <c r="I43" s="38"/>
      <c r="J43" s="38"/>
      <c r="K43" s="38"/>
      <c r="L43" s="38"/>
      <c r="M43" s="38"/>
      <c r="N43" s="38"/>
      <c r="O43" s="38"/>
      <c r="P43" s="38"/>
      <c r="Q43" s="38"/>
      <c r="R43" s="38"/>
      <c r="S43" s="38"/>
      <c r="T43" s="38"/>
      <c r="U43" s="38"/>
      <c r="V43" s="31"/>
    </row>
    <row r="44" spans="1:22" x14ac:dyDescent="0.2">
      <c r="A44" s="38"/>
      <c r="B44" s="38"/>
      <c r="C44" s="38"/>
      <c r="D44" s="38"/>
      <c r="E44" s="38"/>
      <c r="F44" s="38"/>
      <c r="G44" s="38"/>
      <c r="H44" s="38"/>
      <c r="I44" s="38"/>
      <c r="J44" s="38"/>
      <c r="K44" s="38"/>
      <c r="L44" s="38"/>
      <c r="M44" s="38"/>
      <c r="N44" s="38"/>
      <c r="O44" s="38"/>
      <c r="P44" s="38"/>
      <c r="Q44" s="38"/>
      <c r="R44" s="38"/>
      <c r="S44" s="38"/>
      <c r="T44" s="38"/>
      <c r="U44" s="38"/>
      <c r="V44" s="39"/>
    </row>
    <row r="45" spans="1:22" x14ac:dyDescent="0.2">
      <c r="A45" s="38"/>
      <c r="B45" s="38"/>
      <c r="C45" s="38"/>
      <c r="D45" s="38"/>
      <c r="E45" s="38"/>
      <c r="F45" s="38"/>
      <c r="G45" s="38"/>
      <c r="H45" s="38"/>
      <c r="I45" s="38"/>
      <c r="J45" s="38"/>
      <c r="K45" s="38"/>
      <c r="L45" s="38"/>
      <c r="M45" s="38"/>
      <c r="N45" s="38"/>
      <c r="O45" s="38"/>
      <c r="P45" s="38"/>
      <c r="Q45" s="38"/>
      <c r="R45" s="38"/>
      <c r="S45" s="38"/>
      <c r="T45" s="38"/>
      <c r="U45" s="38"/>
      <c r="V45" s="39"/>
    </row>
    <row r="46" spans="1:22" x14ac:dyDescent="0.2">
      <c r="A46" s="38"/>
      <c r="B46" s="38"/>
      <c r="C46" s="38"/>
      <c r="D46" s="38"/>
      <c r="E46" s="38"/>
      <c r="F46" s="38"/>
      <c r="G46" s="38"/>
      <c r="H46" s="38"/>
      <c r="I46" s="38"/>
      <c r="J46" s="38"/>
      <c r="K46" s="38"/>
      <c r="L46" s="38"/>
      <c r="M46" s="38"/>
      <c r="N46" s="38"/>
      <c r="O46" s="38"/>
      <c r="P46" s="38"/>
      <c r="Q46" s="38"/>
      <c r="R46" s="38"/>
      <c r="S46" s="38"/>
      <c r="T46" s="38"/>
      <c r="U46" s="38"/>
      <c r="V46" s="31"/>
    </row>
    <row r="47" spans="1:22" x14ac:dyDescent="0.2">
      <c r="A47" s="38"/>
      <c r="B47" s="38"/>
      <c r="C47" s="38"/>
      <c r="D47" s="38"/>
      <c r="E47" s="38"/>
      <c r="F47" s="38"/>
      <c r="G47" s="38"/>
      <c r="H47" s="38"/>
      <c r="I47" s="38"/>
      <c r="J47" s="38"/>
      <c r="K47" s="38"/>
      <c r="L47" s="38"/>
      <c r="M47" s="38"/>
      <c r="N47" s="38"/>
      <c r="O47" s="38"/>
      <c r="P47" s="38"/>
      <c r="Q47" s="38"/>
      <c r="R47" s="38"/>
      <c r="S47" s="38"/>
      <c r="T47" s="38"/>
      <c r="U47" s="38"/>
      <c r="V47" s="39"/>
    </row>
    <row r="48" spans="1:22" x14ac:dyDescent="0.2">
      <c r="A48" s="38"/>
      <c r="B48" s="38"/>
      <c r="C48" s="38"/>
      <c r="D48" s="38"/>
      <c r="E48" s="38"/>
      <c r="F48" s="38"/>
      <c r="G48" s="38"/>
      <c r="H48" s="38"/>
      <c r="I48" s="38"/>
      <c r="J48" s="38"/>
      <c r="K48" s="38"/>
      <c r="L48" s="38"/>
      <c r="M48" s="38"/>
      <c r="N48" s="38"/>
      <c r="O48" s="38"/>
      <c r="P48" s="38"/>
      <c r="Q48" s="38"/>
      <c r="R48" s="38"/>
      <c r="S48" s="38"/>
      <c r="T48" s="38"/>
      <c r="U48" s="38"/>
      <c r="V48" s="39"/>
    </row>
    <row r="49" spans="1:22" x14ac:dyDescent="0.2">
      <c r="A49" s="38"/>
      <c r="B49" s="38"/>
      <c r="C49" s="38"/>
      <c r="D49" s="38"/>
      <c r="E49" s="38"/>
      <c r="F49" s="38"/>
      <c r="G49" s="38"/>
      <c r="H49" s="38"/>
      <c r="I49" s="38"/>
      <c r="J49" s="38"/>
      <c r="K49" s="38"/>
      <c r="L49" s="38"/>
      <c r="M49" s="38"/>
      <c r="N49" s="38"/>
      <c r="O49" s="38"/>
      <c r="P49" s="38"/>
      <c r="Q49" s="38"/>
      <c r="R49" s="38"/>
      <c r="S49" s="38"/>
      <c r="T49" s="38"/>
      <c r="U49" s="38"/>
      <c r="V49" s="40"/>
    </row>
    <row r="50" spans="1:22" x14ac:dyDescent="0.2">
      <c r="A50" s="38"/>
      <c r="B50" s="38"/>
      <c r="C50" s="38"/>
      <c r="D50" s="38"/>
      <c r="E50" s="38"/>
      <c r="F50" s="38"/>
      <c r="G50" s="38"/>
      <c r="H50" s="38"/>
      <c r="I50" s="38"/>
      <c r="J50" s="38"/>
      <c r="K50" s="38"/>
      <c r="L50" s="38"/>
      <c r="M50" s="38"/>
      <c r="N50" s="38"/>
      <c r="O50" s="38"/>
      <c r="P50" s="38"/>
      <c r="Q50" s="38"/>
      <c r="R50" s="38"/>
      <c r="S50" s="38"/>
      <c r="T50" s="38"/>
      <c r="U50" s="38"/>
      <c r="V50" s="30"/>
    </row>
    <row r="51" spans="1:22" x14ac:dyDescent="0.2">
      <c r="A51" s="38"/>
      <c r="B51" s="38"/>
      <c r="C51" s="38"/>
      <c r="D51" s="38"/>
      <c r="E51" s="38"/>
      <c r="F51" s="38"/>
      <c r="G51" s="38"/>
      <c r="H51" s="38"/>
      <c r="I51" s="38"/>
      <c r="J51" s="38"/>
      <c r="K51" s="38"/>
      <c r="L51" s="38"/>
      <c r="M51" s="38"/>
      <c r="N51" s="38"/>
      <c r="O51" s="38"/>
      <c r="P51" s="38"/>
      <c r="Q51" s="38"/>
      <c r="R51" s="38"/>
      <c r="S51" s="38"/>
      <c r="T51" s="38"/>
      <c r="U51" s="38"/>
      <c r="V51" s="31"/>
    </row>
    <row r="52" spans="1:22" x14ac:dyDescent="0.2">
      <c r="A52" s="38"/>
      <c r="B52" s="38"/>
      <c r="C52" s="38"/>
      <c r="D52" s="38"/>
      <c r="E52" s="38"/>
      <c r="F52" s="38"/>
      <c r="G52" s="38"/>
      <c r="H52" s="38"/>
      <c r="I52" s="38"/>
      <c r="J52" s="38"/>
      <c r="K52" s="38"/>
      <c r="L52" s="38"/>
      <c r="M52" s="38"/>
      <c r="N52" s="38"/>
      <c r="O52" s="38"/>
      <c r="P52" s="38"/>
      <c r="Q52" s="38"/>
      <c r="R52" s="38"/>
      <c r="S52" s="38"/>
      <c r="T52" s="38"/>
      <c r="U52" s="38"/>
      <c r="V52" s="39"/>
    </row>
    <row r="53" spans="1:22" x14ac:dyDescent="0.2">
      <c r="U53" s="38"/>
      <c r="V53" s="39"/>
    </row>
    <row r="54" spans="1:22" x14ac:dyDescent="0.2">
      <c r="U54" s="38"/>
      <c r="V54" s="31"/>
    </row>
    <row r="55" spans="1:22" x14ac:dyDescent="0.2">
      <c r="U55" s="38"/>
      <c r="V55" s="39"/>
    </row>
    <row r="56" spans="1:22" x14ac:dyDescent="0.2">
      <c r="U56" s="38"/>
      <c r="V56" s="39"/>
    </row>
    <row r="57" spans="1:22" x14ac:dyDescent="0.2">
      <c r="U57" s="38"/>
      <c r="V57" s="31"/>
    </row>
    <row r="58" spans="1:22" x14ac:dyDescent="0.2">
      <c r="U58" s="38"/>
      <c r="V58" s="39"/>
    </row>
  </sheetData>
  <mergeCells count="50">
    <mergeCell ref="A2:V2"/>
    <mergeCell ref="J37:L37"/>
    <mergeCell ref="N37:P37"/>
    <mergeCell ref="R37:T37"/>
    <mergeCell ref="J38:L38"/>
    <mergeCell ref="N38:Q38"/>
    <mergeCell ref="R38:T38"/>
    <mergeCell ref="I33:M33"/>
    <mergeCell ref="N33:P33"/>
    <mergeCell ref="R33:T33"/>
    <mergeCell ref="N35:Q35"/>
    <mergeCell ref="I36:M36"/>
    <mergeCell ref="N36:P36"/>
    <mergeCell ref="R36:T36"/>
    <mergeCell ref="J34:L34"/>
    <mergeCell ref="N34:P34"/>
    <mergeCell ref="R34:T34"/>
    <mergeCell ref="J35:L35"/>
    <mergeCell ref="R35:T35"/>
    <mergeCell ref="A27:A31"/>
    <mergeCell ref="B27:B31"/>
    <mergeCell ref="C27:C28"/>
    <mergeCell ref="D27:G28"/>
    <mergeCell ref="C29:C30"/>
    <mergeCell ref="D29:G29"/>
    <mergeCell ref="D30:E30"/>
    <mergeCell ref="F30:G30"/>
    <mergeCell ref="D31:G31"/>
    <mergeCell ref="B24:B26"/>
    <mergeCell ref="D24:G24"/>
    <mergeCell ref="F25:G25"/>
    <mergeCell ref="D26:G26"/>
    <mergeCell ref="A19:A26"/>
    <mergeCell ref="B19:B23"/>
    <mergeCell ref="C19:C20"/>
    <mergeCell ref="D19:G20"/>
    <mergeCell ref="C21:C22"/>
    <mergeCell ref="D21:G21"/>
    <mergeCell ref="D22:E22"/>
    <mergeCell ref="F22:G22"/>
    <mergeCell ref="D23:G23"/>
    <mergeCell ref="A3:C3"/>
    <mergeCell ref="D3:J3"/>
    <mergeCell ref="A4:C4"/>
    <mergeCell ref="D4:J4"/>
    <mergeCell ref="A17:A18"/>
    <mergeCell ref="B17:B18"/>
    <mergeCell ref="C17:G18"/>
    <mergeCell ref="H17:U17"/>
    <mergeCell ref="A8:V8"/>
  </mergeCells>
  <phoneticPr fontId="1"/>
  <pageMargins left="0.70866141732283472" right="0.5118110236220472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衛生施設</vt:lpstr>
      <vt:lpstr>衛生施設!Print_Area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山口　達也</cp:lastModifiedBy>
  <cp:lastPrinted>2019-10-07T07:53:05Z</cp:lastPrinted>
  <dcterms:created xsi:type="dcterms:W3CDTF">2019-07-17T02:04:21Z</dcterms:created>
  <dcterms:modified xsi:type="dcterms:W3CDTF">2019-12-18T00:59:30Z</dcterms:modified>
</cp:coreProperties>
</file>